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8" windowWidth="12120" windowHeight="8700" tabRatio="610" activeTab="10"/>
  </bookViews>
  <sheets>
    <sheet name="No Handicap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<sst xmlns="http://schemas.openxmlformats.org/spreadsheetml/2006/main" count="163" uniqueCount="54">
  <si>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</si>
  <si>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</si>
  <si>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</si>
  <si>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</si>
  <si>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</si>
  <si>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</si>
  <si>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</si>
  <si>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</si>
  <si>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</si>
  <si>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</si>
  <si>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</si>
  <si>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W11</t>
  </si>
  <si>
    <t>W12</t>
  </si>
  <si>
    <t>AVG</t>
  </si>
  <si>
    <t>WK1</t>
  </si>
  <si>
    <t>DIFF</t>
  </si>
  <si>
    <t>HAND</t>
  </si>
  <si>
    <t>AVG XX'S</t>
  </si>
  <si>
    <t>TEAM NAME</t>
  </si>
  <si>
    <t>TM AVG</t>
  </si>
  <si>
    <t>RANK</t>
  </si>
  <si>
    <t>WK 1, 2, 3</t>
  </si>
  <si>
    <t>SCORE</t>
  </si>
  <si>
    <t>WK 1</t>
  </si>
  <si>
    <t xml:space="preserve">WK 1 &amp;2 </t>
  </si>
  <si>
    <t>WK 2, 3, 4</t>
  </si>
  <si>
    <t>WK 3, 4, 5</t>
  </si>
  <si>
    <t>WK 4, 5, 6</t>
  </si>
  <si>
    <t>WK 5, 6, 7</t>
  </si>
  <si>
    <t>TM#</t>
  </si>
  <si>
    <t>WK 6, 7, 8</t>
  </si>
  <si>
    <t>WK 7, 8, 9</t>
  </si>
  <si>
    <t>WK10</t>
  </si>
  <si>
    <t>WK 8, 9, 10</t>
  </si>
  <si>
    <t>XX'S</t>
  </si>
  <si>
    <t>Rank</t>
  </si>
  <si>
    <t>T#</t>
  </si>
  <si>
    <t>*HAND</t>
  </si>
  <si>
    <t>Bob Wade</t>
  </si>
  <si>
    <t>Jacob Dupuy</t>
  </si>
  <si>
    <t>Jason Robertson</t>
  </si>
  <si>
    <t>Brian McFarlane</t>
  </si>
  <si>
    <t>Justin Cure</t>
  </si>
  <si>
    <t>Jake Evans</t>
  </si>
  <si>
    <t>Cameron Hilgenberg</t>
  </si>
  <si>
    <t>Bob W. / Jacob D.</t>
  </si>
  <si>
    <t>Jason R. / Brian Mc</t>
  </si>
  <si>
    <t>Justin C. / Jake E.</t>
  </si>
  <si>
    <t>Cameron H. / Colin C.</t>
  </si>
  <si>
    <t>1st</t>
  </si>
  <si>
    <t>2nd</t>
  </si>
  <si>
    <t>3rd</t>
  </si>
  <si>
    <t>4th</t>
  </si>
  <si>
    <t>Colin Corbin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</si>
</sst>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sz val="17"/>
      <name val="Comic Sans MS"/>
      <family val="4"/>
    </font>
    <font>
      <sz val="13"/>
      <color indexed="45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65" fontId="7" fillId="0" borderId="11" xfId="0" applyNumberFormat="1" applyFont="1" applyFill="1" applyBorder="1" applyAlignment="1">
      <alignment/>
    </xf>
    <xf numFmtId="165" fontId="7" fillId="33" borderId="11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65" fontId="7" fillId="0" borderId="13" xfId="0" applyNumberFormat="1" applyFont="1" applyFill="1" applyBorder="1" applyAlignment="1">
      <alignment/>
    </xf>
    <xf numFmtId="165" fontId="7" fillId="33" borderId="14" xfId="0" applyNumberFormat="1" applyFont="1" applyFill="1" applyBorder="1" applyAlignment="1">
      <alignment/>
    </xf>
    <xf numFmtId="165" fontId="7" fillId="33" borderId="13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33" borderId="21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7" fillId="0" borderId="2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8" fillId="0" borderId="10" xfId="0" applyNumberFormat="1" applyFont="1" applyFill="1" applyBorder="1" applyAlignment="1">
      <alignment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33" borderId="10" xfId="0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33" borderId="12" xfId="0" applyFont="1" applyFill="1" applyBorder="1" applyAlignment="1">
      <alignment horizontal="left"/>
    </xf>
    <xf numFmtId="0" fontId="1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" fillId="0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5" fontId="7" fillId="18" borderId="10" xfId="0" applyNumberFormat="1" applyFont="1" applyFill="1" applyBorder="1" applyAlignment="1">
      <alignment/>
    </xf>
    <xf numFmtId="165" fontId="7" fillId="35" borderId="12" xfId="0" applyNumberFormat="1" applyFont="1" applyFill="1" applyBorder="1" applyAlignment="1">
      <alignment/>
    </xf>
    <xf numFmtId="0" fontId="7" fillId="18" borderId="10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65" fontId="7" fillId="33" borderId="24" xfId="0" applyNumberFormat="1" applyFont="1" applyFill="1" applyBorder="1" applyAlignment="1">
      <alignment horizontal="right"/>
    </xf>
    <xf numFmtId="165" fontId="7" fillId="33" borderId="25" xfId="0" applyNumberFormat="1" applyFont="1" applyFill="1" applyBorder="1" applyAlignment="1">
      <alignment horizontal="right"/>
    </xf>
    <xf numFmtId="0" fontId="7" fillId="0" borderId="23" xfId="0" applyFont="1" applyFill="1" applyBorder="1" applyAlignment="1">
      <alignment horizontal="center"/>
    </xf>
    <xf numFmtId="165" fontId="7" fillId="0" borderId="12" xfId="0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65" fontId="7" fillId="33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5.jpeg" /><Relationship Id="rId3" Type="http://schemas.openxmlformats.org/officeDocument/2006/relationships/image" Target="../media/image1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0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16</xdr:row>
      <xdr:rowOff>19050</xdr:rowOff>
    </xdr:from>
    <xdr:to>
      <xdr:col>17</xdr:col>
      <xdr:colOff>381000</xdr:colOff>
      <xdr:row>28</xdr:row>
      <xdr:rowOff>133350</xdr:rowOff>
    </xdr:to>
    <xdr:sp>
      <xdr:nvSpPr>
        <xdr:cNvPr id="1" name="WordArt 11" descr="White marble"/>
        <xdr:cNvSpPr>
          <a:spLocks/>
        </xdr:cNvSpPr>
      </xdr:nvSpPr>
      <xdr:spPr>
        <a:xfrm rot="5400000">
          <a:off x="10382250" y="4038600"/>
          <a:ext cx="790575" cy="30956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 editAs="oneCell">
    <xdr:from>
      <xdr:col>16</xdr:col>
      <xdr:colOff>76200</xdr:colOff>
      <xdr:row>0</xdr:row>
      <xdr:rowOff>76200</xdr:rowOff>
    </xdr:from>
    <xdr:to>
      <xdr:col>17</xdr:col>
      <xdr:colOff>533400</xdr:colOff>
      <xdr:row>2</xdr:row>
      <xdr:rowOff>200025</xdr:rowOff>
    </xdr:to>
    <xdr:pic>
      <xdr:nvPicPr>
        <xdr:cNvPr id="2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58425" y="76200"/>
          <a:ext cx="1066800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16</xdr:col>
      <xdr:colOff>495300</xdr:colOff>
      <xdr:row>11</xdr:row>
      <xdr:rowOff>133350</xdr:rowOff>
    </xdr:from>
    <xdr:to>
      <xdr:col>17</xdr:col>
      <xdr:colOff>228600</xdr:colOff>
      <xdr:row>15</xdr:row>
      <xdr:rowOff>19050</xdr:rowOff>
    </xdr:to>
    <xdr:sp>
      <xdr:nvSpPr>
        <xdr:cNvPr id="3" name="WordArt 13"/>
        <xdr:cNvSpPr>
          <a:spLocks/>
        </xdr:cNvSpPr>
      </xdr:nvSpPr>
      <xdr:spPr>
        <a:xfrm rot="5400000">
          <a:off x="10677525" y="2905125"/>
          <a:ext cx="34290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16</xdr:col>
      <xdr:colOff>47625</xdr:colOff>
      <xdr:row>5</xdr:row>
      <xdr:rowOff>171450</xdr:rowOff>
    </xdr:from>
    <xdr:to>
      <xdr:col>17</xdr:col>
      <xdr:colOff>581025</xdr:colOff>
      <xdr:row>8</xdr:row>
      <xdr:rowOff>114300</xdr:rowOff>
    </xdr:to>
    <xdr:sp>
      <xdr:nvSpPr>
        <xdr:cNvPr id="4" name="WordArt 14"/>
        <xdr:cNvSpPr>
          <a:spLocks/>
        </xdr:cNvSpPr>
      </xdr:nvSpPr>
      <xdr:spPr>
        <a:xfrm>
          <a:off x="10229850" y="1457325"/>
          <a:ext cx="11430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16</xdr:col>
      <xdr:colOff>342900</xdr:colOff>
      <xdr:row>30</xdr:row>
      <xdr:rowOff>219075</xdr:rowOff>
    </xdr:from>
    <xdr:to>
      <xdr:col>17</xdr:col>
      <xdr:colOff>266700</xdr:colOff>
      <xdr:row>38</xdr:row>
      <xdr:rowOff>9525</xdr:rowOff>
    </xdr:to>
    <xdr:sp>
      <xdr:nvSpPr>
        <xdr:cNvPr id="5" name="WordArt 17" descr="White marble"/>
        <xdr:cNvSpPr>
          <a:spLocks/>
        </xdr:cNvSpPr>
      </xdr:nvSpPr>
      <xdr:spPr>
        <a:xfrm rot="5400000">
          <a:off x="10525125" y="7724775"/>
          <a:ext cx="533400" cy="17716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16</xdr:row>
      <xdr:rowOff>114300</xdr:rowOff>
    </xdr:from>
    <xdr:to>
      <xdr:col>16</xdr:col>
      <xdr:colOff>428625</xdr:colOff>
      <xdr:row>28</xdr:row>
      <xdr:rowOff>47625</xdr:rowOff>
    </xdr:to>
    <xdr:sp>
      <xdr:nvSpPr>
        <xdr:cNvPr id="1" name="WordArt 1" descr="White marble"/>
        <xdr:cNvSpPr>
          <a:spLocks/>
        </xdr:cNvSpPr>
      </xdr:nvSpPr>
      <xdr:spPr>
        <a:xfrm rot="5400000">
          <a:off x="10125075" y="4114800"/>
          <a:ext cx="885825" cy="29051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 editAs="oneCell">
    <xdr:from>
      <xdr:col>15</xdr:col>
      <xdr:colOff>95250</xdr:colOff>
      <xdr:row>1</xdr:row>
      <xdr:rowOff>57150</xdr:rowOff>
    </xdr:from>
    <xdr:to>
      <xdr:col>16</xdr:col>
      <xdr:colOff>514350</xdr:colOff>
      <xdr:row>3</xdr:row>
      <xdr:rowOff>190500</xdr:rowOff>
    </xdr:to>
    <xdr:pic>
      <xdr:nvPicPr>
        <xdr:cNvPr id="2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314325"/>
          <a:ext cx="1028700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466725</xdr:colOff>
      <xdr:row>11</xdr:row>
      <xdr:rowOff>219075</xdr:rowOff>
    </xdr:from>
    <xdr:to>
      <xdr:col>16</xdr:col>
      <xdr:colOff>200025</xdr:colOff>
      <xdr:row>15</xdr:row>
      <xdr:rowOff>123825</xdr:rowOff>
    </xdr:to>
    <xdr:sp>
      <xdr:nvSpPr>
        <xdr:cNvPr id="3" name="WordArt 3"/>
        <xdr:cNvSpPr>
          <a:spLocks/>
        </xdr:cNvSpPr>
      </xdr:nvSpPr>
      <xdr:spPr>
        <a:xfrm rot="5400000">
          <a:off x="10439400" y="2981325"/>
          <a:ext cx="342900" cy="895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15</xdr:col>
      <xdr:colOff>76200</xdr:colOff>
      <xdr:row>6</xdr:row>
      <xdr:rowOff>114300</xdr:rowOff>
    </xdr:from>
    <xdr:to>
      <xdr:col>16</xdr:col>
      <xdr:colOff>561975</xdr:colOff>
      <xdr:row>9</xdr:row>
      <xdr:rowOff>28575</xdr:rowOff>
    </xdr:to>
    <xdr:sp>
      <xdr:nvSpPr>
        <xdr:cNvPr id="4" name="WordArt 4"/>
        <xdr:cNvSpPr>
          <a:spLocks/>
        </xdr:cNvSpPr>
      </xdr:nvSpPr>
      <xdr:spPr>
        <a:xfrm>
          <a:off x="10048875" y="1638300"/>
          <a:ext cx="1095375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15</xdr:col>
      <xdr:colOff>304800</xdr:colOff>
      <xdr:row>30</xdr:row>
      <xdr:rowOff>123825</xdr:rowOff>
    </xdr:from>
    <xdr:to>
      <xdr:col>16</xdr:col>
      <xdr:colOff>180975</xdr:colOff>
      <xdr:row>37</xdr:row>
      <xdr:rowOff>161925</xdr:rowOff>
    </xdr:to>
    <xdr:sp>
      <xdr:nvSpPr>
        <xdr:cNvPr id="5" name="WordArt 5" descr="White marble"/>
        <xdr:cNvSpPr>
          <a:spLocks/>
        </xdr:cNvSpPr>
      </xdr:nvSpPr>
      <xdr:spPr>
        <a:xfrm rot="5400000">
          <a:off x="10277475" y="7600950"/>
          <a:ext cx="485775" cy="17716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247650</xdr:colOff>
      <xdr:row>0</xdr:row>
      <xdr:rowOff>152400</xdr:rowOff>
    </xdr:from>
    <xdr:to>
      <xdr:col>5</xdr:col>
      <xdr:colOff>95250</xdr:colOff>
      <xdr:row>5</xdr:row>
      <xdr:rowOff>9525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52400"/>
          <a:ext cx="186690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285750</xdr:colOff>
      <xdr:row>2</xdr:row>
      <xdr:rowOff>19050</xdr:rowOff>
    </xdr:from>
    <xdr:to>
      <xdr:col>9</xdr:col>
      <xdr:colOff>342900</xdr:colOff>
      <xdr:row>3</xdr:row>
      <xdr:rowOff>228600</xdr:rowOff>
    </xdr:to>
    <xdr:sp>
      <xdr:nvSpPr>
        <xdr:cNvPr id="2" name="WordArt 3" descr="White marble"/>
        <xdr:cNvSpPr>
          <a:spLocks/>
        </xdr:cNvSpPr>
      </xdr:nvSpPr>
      <xdr:spPr>
        <a:xfrm>
          <a:off x="9086850" y="533400"/>
          <a:ext cx="1885950" cy="5048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96200" y="628650"/>
          <a:ext cx="1076325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1</xdr:col>
      <xdr:colOff>733425</xdr:colOff>
      <xdr:row>5</xdr:row>
      <xdr:rowOff>171450</xdr:rowOff>
    </xdr:from>
    <xdr:to>
      <xdr:col>9</xdr:col>
      <xdr:colOff>571500</xdr:colOff>
      <xdr:row>7</xdr:row>
      <xdr:rowOff>209550</xdr:rowOff>
    </xdr:to>
    <xdr:sp>
      <xdr:nvSpPr>
        <xdr:cNvPr id="4" name="WordArt 7"/>
        <xdr:cNvSpPr>
          <a:spLocks/>
        </xdr:cNvSpPr>
      </xdr:nvSpPr>
      <xdr:spPr>
        <a:xfrm>
          <a:off x="1343025" y="1495425"/>
          <a:ext cx="9858375" cy="5524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171450</xdr:rowOff>
    </xdr:from>
    <xdr:to>
      <xdr:col>5</xdr:col>
      <xdr:colOff>19050</xdr:colOff>
      <xdr:row>5</xdr:row>
      <xdr:rowOff>9525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71450"/>
          <a:ext cx="1866900" cy="1162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4</xdr:row>
      <xdr:rowOff>190500</xdr:rowOff>
    </xdr:from>
    <xdr:to>
      <xdr:col>9</xdr:col>
      <xdr:colOff>533400</xdr:colOff>
      <xdr:row>6</xdr:row>
      <xdr:rowOff>219075</xdr:rowOff>
    </xdr:to>
    <xdr:sp>
      <xdr:nvSpPr>
        <xdr:cNvPr id="2" name="WordArt 2"/>
        <xdr:cNvSpPr>
          <a:spLocks/>
        </xdr:cNvSpPr>
      </xdr:nvSpPr>
      <xdr:spPr>
        <a:xfrm>
          <a:off x="1143000" y="1257300"/>
          <a:ext cx="9877425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2 League Results</a:t>
          </a:r>
        </a:p>
      </xdr:txBody>
    </xdr:sp>
    <xdr:clientData/>
  </xdr:twoCellAnchor>
  <xdr:twoCellAnchor>
    <xdr:from>
      <xdr:col>7</xdr:col>
      <xdr:colOff>114300</xdr:colOff>
      <xdr:row>2</xdr:row>
      <xdr:rowOff>95250</xdr:rowOff>
    </xdr:from>
    <xdr:to>
      <xdr:col>9</xdr:col>
      <xdr:colOff>352425</xdr:colOff>
      <xdr:row>4</xdr:row>
      <xdr:rowOff>104775</xdr:rowOff>
    </xdr:to>
    <xdr:sp>
      <xdr:nvSpPr>
        <xdr:cNvPr id="3" name="WordArt 3" descr="White marble"/>
        <xdr:cNvSpPr>
          <a:spLocks/>
        </xdr:cNvSpPr>
      </xdr:nvSpPr>
      <xdr:spPr>
        <a:xfrm>
          <a:off x="8772525" y="609600"/>
          <a:ext cx="2066925" cy="5619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990600</xdr:colOff>
      <xdr:row>2</xdr:row>
      <xdr:rowOff>209550</xdr:rowOff>
    </xdr:from>
    <xdr:to>
      <xdr:col>6</xdr:col>
      <xdr:colOff>762000</xdr:colOff>
      <xdr:row>3</xdr:row>
      <xdr:rowOff>152400</xdr:rowOff>
    </xdr:to>
    <xdr:sp>
      <xdr:nvSpPr>
        <xdr:cNvPr id="4" name="WordArt 4"/>
        <xdr:cNvSpPr>
          <a:spLocks/>
        </xdr:cNvSpPr>
      </xdr:nvSpPr>
      <xdr:spPr>
        <a:xfrm>
          <a:off x="7505700" y="723900"/>
          <a:ext cx="1000125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152400</xdr:rowOff>
    </xdr:from>
    <xdr:to>
      <xdr:col>5</xdr:col>
      <xdr:colOff>76200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619125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1143000</xdr:colOff>
      <xdr:row>2</xdr:row>
      <xdr:rowOff>114300</xdr:rowOff>
    </xdr:from>
    <xdr:to>
      <xdr:col>6</xdr:col>
      <xdr:colOff>895350</xdr:colOff>
      <xdr:row>3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58100" y="628650"/>
          <a:ext cx="11144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209550</xdr:colOff>
      <xdr:row>2</xdr:row>
      <xdr:rowOff>0</xdr:rowOff>
    </xdr:from>
    <xdr:to>
      <xdr:col>9</xdr:col>
      <xdr:colOff>276225</xdr:colOff>
      <xdr:row>3</xdr:row>
      <xdr:rowOff>238125</xdr:rowOff>
    </xdr:to>
    <xdr:sp>
      <xdr:nvSpPr>
        <xdr:cNvPr id="4" name="WordArt 5" descr="White marble"/>
        <xdr:cNvSpPr>
          <a:spLocks/>
        </xdr:cNvSpPr>
      </xdr:nvSpPr>
      <xdr:spPr>
        <a:xfrm>
          <a:off x="9001125" y="514350"/>
          <a:ext cx="1895475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133350</xdr:rowOff>
    </xdr:from>
    <xdr:to>
      <xdr:col>5</xdr:col>
      <xdr:colOff>19050</xdr:colOff>
      <xdr:row>4</xdr:row>
      <xdr:rowOff>209550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3335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571500</xdr:colOff>
      <xdr:row>4</xdr:row>
      <xdr:rowOff>142875</xdr:rowOff>
    </xdr:from>
    <xdr:to>
      <xdr:col>9</xdr:col>
      <xdr:colOff>590550</xdr:colOff>
      <xdr:row>6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181100" y="1209675"/>
          <a:ext cx="10039350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152400</xdr:rowOff>
    </xdr:from>
    <xdr:to>
      <xdr:col>5</xdr:col>
      <xdr:colOff>0</xdr:colOff>
      <xdr:row>4</xdr:row>
      <xdr:rowOff>228600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52400"/>
          <a:ext cx="18669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590550</xdr:colOff>
      <xdr:row>5</xdr:row>
      <xdr:rowOff>95250</xdr:rowOff>
    </xdr:from>
    <xdr:to>
      <xdr:col>9</xdr:col>
      <xdr:colOff>609600</xdr:colOff>
      <xdr:row>7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1200150" y="1476375"/>
          <a:ext cx="10039350" cy="4572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7</xdr:col>
      <xdr:colOff>285750</xdr:colOff>
      <xdr:row>2</xdr:row>
      <xdr:rowOff>0</xdr:rowOff>
    </xdr:from>
    <xdr:to>
      <xdr:col>9</xdr:col>
      <xdr:colOff>342900</xdr:colOff>
      <xdr:row>3</xdr:row>
      <xdr:rowOff>238125</xdr:rowOff>
    </xdr:to>
    <xdr:sp>
      <xdr:nvSpPr>
        <xdr:cNvPr id="3" name="WordArt 3" descr="White marble"/>
        <xdr:cNvSpPr>
          <a:spLocks/>
        </xdr:cNvSpPr>
      </xdr:nvSpPr>
      <xdr:spPr>
        <a:xfrm>
          <a:off x="9086850" y="514350"/>
          <a:ext cx="1885950" cy="5334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HUNTER</a:t>
          </a:r>
        </a:p>
      </xdr:txBody>
    </xdr:sp>
    <xdr:clientData/>
  </xdr:twoCellAnchor>
  <xdr:twoCellAnchor>
    <xdr:from>
      <xdr:col>5</xdr:col>
      <xdr:colOff>1181100</xdr:colOff>
      <xdr:row>2</xdr:row>
      <xdr:rowOff>114300</xdr:rowOff>
    </xdr:from>
    <xdr:to>
      <xdr:col>6</xdr:col>
      <xdr:colOff>885825</xdr:colOff>
      <xdr:row>3</xdr:row>
      <xdr:rowOff>123825</xdr:rowOff>
    </xdr:to>
    <xdr:sp>
      <xdr:nvSpPr>
        <xdr:cNvPr id="4" name="WordArt 4"/>
        <xdr:cNvSpPr>
          <a:spLocks/>
        </xdr:cNvSpPr>
      </xdr:nvSpPr>
      <xdr:spPr>
        <a:xfrm>
          <a:off x="7696200" y="628650"/>
          <a:ext cx="10763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6"/>
  <sheetViews>
    <sheetView zoomScale="85" zoomScaleNormal="85" zoomScalePageLayoutView="0" workbookViewId="0" topLeftCell="A1">
      <pane xSplit="2" topLeftCell="C1" activePane="topRight" state="frozen"/>
      <selection pane="topLeft" activeCell="A1" sqref="A1"/>
      <selection pane="topRight" activeCell="O13" sqref="O13"/>
    </sheetView>
  </sheetViews>
  <sheetFormatPr defaultColWidth="9.140625" defaultRowHeight="12.75"/>
  <cols>
    <col min="1" max="1" width="7.8515625" style="32" bestFit="1" customWidth="1"/>
    <col min="2" max="2" width="30.421875" style="32" customWidth="1"/>
    <col min="3" max="12" width="7.7109375" style="41" customWidth="1"/>
    <col min="13" max="13" width="5.140625" style="41" customWidth="1"/>
    <col min="14" max="14" width="9.140625" style="41" customWidth="1"/>
    <col min="15" max="15" width="8.28125" style="31" bestFit="1" customWidth="1"/>
    <col min="16" max="16" width="14.7109375" style="32" customWidth="1"/>
    <col min="17" max="16384" width="9.140625" style="32" customWidth="1"/>
  </cols>
  <sheetData>
    <row r="1" spans="1:19" ht="21">
      <c r="A1" s="4" t="s">
        <v>29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/>
      <c r="N1" s="4" t="s">
        <v>35</v>
      </c>
      <c r="O1" s="4" t="s">
        <v>13</v>
      </c>
      <c r="P1" s="14" t="s">
        <v>19</v>
      </c>
      <c r="Q1" s="22"/>
      <c r="R1" s="23"/>
      <c r="S1" s="31"/>
    </row>
    <row r="2" spans="1:19" ht="21">
      <c r="A2" s="76">
        <v>1</v>
      </c>
      <c r="B2" s="5" t="s">
        <v>38</v>
      </c>
      <c r="C2" s="6">
        <v>257</v>
      </c>
      <c r="D2" s="6">
        <v>252</v>
      </c>
      <c r="E2" s="6">
        <v>257</v>
      </c>
      <c r="F2" s="6">
        <v>248</v>
      </c>
      <c r="G2" s="6">
        <v>237</v>
      </c>
      <c r="H2" s="6">
        <v>252</v>
      </c>
      <c r="I2" s="6">
        <v>273</v>
      </c>
      <c r="J2" s="6">
        <v>263</v>
      </c>
      <c r="K2" s="6">
        <v>264</v>
      </c>
      <c r="L2" s="6">
        <v>268</v>
      </c>
      <c r="M2" s="6"/>
      <c r="N2" s="56"/>
      <c r="O2" s="7">
        <f>SUM(C2:N2)/10</f>
        <v>257.1</v>
      </c>
      <c r="P2" s="15"/>
      <c r="Q2" s="25"/>
      <c r="R2" s="26"/>
      <c r="S2" s="31"/>
    </row>
    <row r="3" spans="1:20" ht="20.25">
      <c r="A3" s="77"/>
      <c r="B3" s="5" t="s">
        <v>39</v>
      </c>
      <c r="C3" s="6">
        <v>241</v>
      </c>
      <c r="D3" s="6">
        <v>238</v>
      </c>
      <c r="E3" s="6">
        <v>281</v>
      </c>
      <c r="F3" s="6">
        <v>219</v>
      </c>
      <c r="G3" s="6">
        <v>254</v>
      </c>
      <c r="H3" s="6">
        <v>221</v>
      </c>
      <c r="I3" s="6">
        <v>277</v>
      </c>
      <c r="J3" s="6">
        <v>261</v>
      </c>
      <c r="K3" s="6">
        <v>276</v>
      </c>
      <c r="L3" s="6">
        <v>278</v>
      </c>
      <c r="M3" s="6"/>
      <c r="N3" s="6"/>
      <c r="O3" s="7">
        <f aca="true" t="shared" si="0" ref="O3:O9">SUM(C3:N3)/10</f>
        <v>254.6</v>
      </c>
      <c r="P3" s="16">
        <f>SUM(O2+O3)/2</f>
        <v>255.85000000000002</v>
      </c>
      <c r="Q3" s="25"/>
      <c r="R3" s="26"/>
      <c r="S3" s="31"/>
      <c r="T3" s="54"/>
    </row>
    <row r="4" spans="1:19" ht="19.5">
      <c r="A4" s="35"/>
      <c r="B4" s="8" t="s">
        <v>40</v>
      </c>
      <c r="C4" s="74">
        <v>274</v>
      </c>
      <c r="D4" s="74">
        <v>254</v>
      </c>
      <c r="E4" s="74">
        <v>284</v>
      </c>
      <c r="F4" s="74">
        <v>273</v>
      </c>
      <c r="G4" s="74">
        <v>287</v>
      </c>
      <c r="H4" s="9">
        <v>281</v>
      </c>
      <c r="I4" s="9">
        <v>276</v>
      </c>
      <c r="J4" s="74">
        <v>274</v>
      </c>
      <c r="K4" s="9">
        <v>284</v>
      </c>
      <c r="L4" s="9">
        <v>281</v>
      </c>
      <c r="M4" s="9"/>
      <c r="N4" s="9"/>
      <c r="O4" s="72">
        <f t="shared" si="0"/>
        <v>276.8</v>
      </c>
      <c r="P4" s="13"/>
      <c r="Q4" s="25"/>
      <c r="R4" s="26"/>
      <c r="S4" s="31"/>
    </row>
    <row r="5" spans="1:19" ht="19.5">
      <c r="A5" s="36">
        <v>2</v>
      </c>
      <c r="B5" s="8" t="s">
        <v>41</v>
      </c>
      <c r="C5" s="9">
        <v>0</v>
      </c>
      <c r="D5" s="9">
        <v>239</v>
      </c>
      <c r="E5" s="9">
        <v>253</v>
      </c>
      <c r="F5" s="9">
        <v>238</v>
      </c>
      <c r="G5" s="9">
        <v>262</v>
      </c>
      <c r="H5" s="9">
        <v>253</v>
      </c>
      <c r="I5" s="9">
        <v>273</v>
      </c>
      <c r="J5" s="9">
        <v>250</v>
      </c>
      <c r="K5" s="74">
        <v>272</v>
      </c>
      <c r="L5" s="74">
        <v>258</v>
      </c>
      <c r="M5" s="9"/>
      <c r="N5" s="9"/>
      <c r="O5" s="72">
        <f>SUM(C5:N5)/9</f>
        <v>255.33333333333334</v>
      </c>
      <c r="P5" s="17">
        <f>SUM(O4+O5)/2</f>
        <v>266.06666666666666</v>
      </c>
      <c r="Q5" s="25"/>
      <c r="R5" s="26"/>
      <c r="S5" s="31"/>
    </row>
    <row r="6" spans="1:19" ht="19.5">
      <c r="A6" s="33"/>
      <c r="B6" s="5" t="s">
        <v>42</v>
      </c>
      <c r="C6" s="6">
        <v>287</v>
      </c>
      <c r="D6" s="6">
        <v>278</v>
      </c>
      <c r="E6" s="6">
        <v>287</v>
      </c>
      <c r="F6" s="6">
        <v>282</v>
      </c>
      <c r="G6" s="6">
        <v>294</v>
      </c>
      <c r="H6" s="6">
        <v>283</v>
      </c>
      <c r="I6" s="6">
        <v>295</v>
      </c>
      <c r="J6" s="6">
        <v>283</v>
      </c>
      <c r="K6" s="6">
        <v>294</v>
      </c>
      <c r="L6" s="6">
        <v>287</v>
      </c>
      <c r="M6" s="6"/>
      <c r="N6" s="6"/>
      <c r="O6" s="7">
        <f t="shared" si="0"/>
        <v>287</v>
      </c>
      <c r="P6" s="12"/>
      <c r="Q6" s="25"/>
      <c r="R6" s="26"/>
      <c r="S6" s="31"/>
    </row>
    <row r="7" spans="1:19" ht="19.5">
      <c r="A7" s="34">
        <v>3</v>
      </c>
      <c r="B7" s="5" t="s">
        <v>43</v>
      </c>
      <c r="C7" s="6">
        <v>265</v>
      </c>
      <c r="D7" s="6">
        <v>262</v>
      </c>
      <c r="E7" s="6">
        <v>286</v>
      </c>
      <c r="F7" s="6">
        <v>274</v>
      </c>
      <c r="G7" s="6">
        <v>291</v>
      </c>
      <c r="H7" s="6">
        <v>287</v>
      </c>
      <c r="I7" s="6">
        <v>278</v>
      </c>
      <c r="J7" s="6">
        <v>253</v>
      </c>
      <c r="K7" s="6">
        <v>283</v>
      </c>
      <c r="L7" s="6">
        <v>251</v>
      </c>
      <c r="M7" s="6"/>
      <c r="N7" s="6"/>
      <c r="O7" s="7">
        <f t="shared" si="0"/>
        <v>273</v>
      </c>
      <c r="P7" s="16">
        <f>SUM(O6+O7)/2</f>
        <v>280</v>
      </c>
      <c r="Q7" s="25"/>
      <c r="R7" s="26"/>
      <c r="S7" s="31"/>
    </row>
    <row r="8" spans="1:19" ht="19.5">
      <c r="A8" s="37"/>
      <c r="B8" s="8" t="s">
        <v>44</v>
      </c>
      <c r="C8" s="9">
        <v>275</v>
      </c>
      <c r="D8" s="9">
        <v>275</v>
      </c>
      <c r="E8" s="9">
        <v>278</v>
      </c>
      <c r="F8" s="9">
        <v>272</v>
      </c>
      <c r="G8" s="9">
        <v>273</v>
      </c>
      <c r="H8" s="9">
        <v>273</v>
      </c>
      <c r="I8" s="9">
        <v>280</v>
      </c>
      <c r="J8" s="74">
        <v>270</v>
      </c>
      <c r="K8" s="9">
        <v>279</v>
      </c>
      <c r="L8" s="9">
        <v>271</v>
      </c>
      <c r="M8" s="9"/>
      <c r="N8" s="9"/>
      <c r="O8" s="72">
        <f t="shared" si="0"/>
        <v>274.6</v>
      </c>
      <c r="P8" s="13"/>
      <c r="Q8" s="25"/>
      <c r="R8" s="26"/>
      <c r="S8" s="31"/>
    </row>
    <row r="9" spans="1:19" ht="19.5">
      <c r="A9" s="38">
        <v>4</v>
      </c>
      <c r="B9" s="8" t="s">
        <v>53</v>
      </c>
      <c r="C9" s="9">
        <v>0</v>
      </c>
      <c r="D9" s="9">
        <v>274</v>
      </c>
      <c r="E9" s="9">
        <v>279</v>
      </c>
      <c r="F9" s="9">
        <v>265</v>
      </c>
      <c r="G9" s="9">
        <v>284</v>
      </c>
      <c r="H9" s="9">
        <v>269</v>
      </c>
      <c r="I9" s="9">
        <v>289</v>
      </c>
      <c r="J9" s="74">
        <v>271</v>
      </c>
      <c r="K9" s="9">
        <v>284</v>
      </c>
      <c r="L9" s="9">
        <v>280</v>
      </c>
      <c r="M9" s="9"/>
      <c r="N9" s="9"/>
      <c r="O9" s="72">
        <f>SUM(C9:N9)/9</f>
        <v>277.22222222222223</v>
      </c>
      <c r="P9" s="18">
        <f>SUM(O8+O9)/2</f>
        <v>275.91111111111115</v>
      </c>
      <c r="Q9" s="25"/>
      <c r="R9" s="26"/>
      <c r="S9" s="31"/>
    </row>
    <row r="10" spans="1:19" ht="19.5">
      <c r="A10" s="33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>
        <f>SUM(C10:N10)/10</f>
        <v>0</v>
      </c>
      <c r="P10" s="12"/>
      <c r="Q10" s="25"/>
      <c r="R10" s="26"/>
      <c r="S10" s="31"/>
    </row>
    <row r="11" spans="1:19" ht="19.5">
      <c r="A11" s="34">
        <v>5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>
        <f>SUM(C11:N11)/10</f>
        <v>0</v>
      </c>
      <c r="P11" s="16">
        <f>SUM(O10+O11)/2</f>
        <v>0</v>
      </c>
      <c r="Q11" s="25"/>
      <c r="R11" s="26"/>
      <c r="S11" s="31"/>
    </row>
    <row r="12" spans="1:19" ht="19.5">
      <c r="A12" s="37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72">
        <f>SUM(C12:N12)/10</f>
        <v>0</v>
      </c>
      <c r="P12" s="13"/>
      <c r="Q12" s="25"/>
      <c r="R12" s="26"/>
      <c r="S12" s="31"/>
    </row>
    <row r="13" spans="1:19" ht="19.5">
      <c r="A13" s="38">
        <v>6</v>
      </c>
      <c r="B13" s="8"/>
      <c r="C13" s="9"/>
      <c r="D13" s="9"/>
      <c r="E13" s="9"/>
      <c r="F13" s="9"/>
      <c r="G13" s="9"/>
      <c r="H13" s="9"/>
      <c r="I13" s="9"/>
      <c r="J13" s="74"/>
      <c r="K13" s="9"/>
      <c r="L13" s="9"/>
      <c r="M13" s="9"/>
      <c r="N13" s="9"/>
      <c r="O13" s="72">
        <f>SUM(C13:N13)/10</f>
        <v>0</v>
      </c>
      <c r="P13" s="18"/>
      <c r="Q13" s="25"/>
      <c r="R13" s="26"/>
      <c r="S13" s="31"/>
    </row>
    <row r="14" spans="1:19" ht="20.25">
      <c r="A14" s="39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6"/>
      <c r="O14" s="7">
        <f>SUM(C14:N14)/10</f>
        <v>0</v>
      </c>
      <c r="P14" s="12"/>
      <c r="Q14" s="25"/>
      <c r="R14" s="26"/>
      <c r="S14" s="31"/>
    </row>
    <row r="15" spans="1:19" ht="19.5">
      <c r="A15" s="34">
        <v>7</v>
      </c>
      <c r="B15" s="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7">
        <f>SUM(C15:N15)/10</f>
        <v>0</v>
      </c>
      <c r="P15" s="16"/>
      <c r="Q15" s="25"/>
      <c r="R15" s="26"/>
      <c r="S15" s="31"/>
    </row>
    <row r="16" spans="1:19" ht="19.5">
      <c r="A16" s="37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72">
        <f>SUM(C16:N16)/10</f>
        <v>0</v>
      </c>
      <c r="P16" s="13"/>
      <c r="Q16" s="25"/>
      <c r="R16" s="26"/>
      <c r="S16" s="31"/>
    </row>
    <row r="17" spans="1:19" ht="20.25">
      <c r="A17" s="36">
        <v>8</v>
      </c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55"/>
      <c r="O17" s="72">
        <f>SUM(C17:N17)/10</f>
        <v>0</v>
      </c>
      <c r="P17" s="18"/>
      <c r="Q17" s="25"/>
      <c r="R17" s="26"/>
      <c r="S17" s="31"/>
    </row>
    <row r="18" spans="1:18" s="40" customFormat="1" ht="19.5">
      <c r="A18" s="76">
        <v>9</v>
      </c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>
        <f>SUM(C18:N18)/9</f>
        <v>0</v>
      </c>
      <c r="P18" s="12"/>
      <c r="Q18" s="27"/>
      <c r="R18" s="28"/>
    </row>
    <row r="19" spans="1:18" s="40" customFormat="1" ht="19.5">
      <c r="A19" s="77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>
        <f>SUM(C19:N19)/9</f>
        <v>0</v>
      </c>
      <c r="P19" s="16"/>
      <c r="Q19" s="27"/>
      <c r="R19" s="28"/>
    </row>
    <row r="20" spans="1:18" s="40" customFormat="1" ht="19.5">
      <c r="A20" s="76">
        <v>10</v>
      </c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72">
        <f>SUM(C20:N20)/2</f>
        <v>0</v>
      </c>
      <c r="P20" s="13"/>
      <c r="Q20" s="27"/>
      <c r="R20" s="28"/>
    </row>
    <row r="21" spans="1:18" s="40" customFormat="1" ht="19.5">
      <c r="A21" s="77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72">
        <f>SUM(C21:N21)/1</f>
        <v>0</v>
      </c>
      <c r="P21" s="18"/>
      <c r="Q21" s="27"/>
      <c r="R21" s="28"/>
    </row>
    <row r="22" spans="1:18" s="40" customFormat="1" ht="19.5">
      <c r="A22" s="76">
        <v>11</v>
      </c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>
        <f>SUM(C22:N22)/1</f>
        <v>0</v>
      </c>
      <c r="P22" s="12"/>
      <c r="Q22" s="27"/>
      <c r="R22" s="28"/>
    </row>
    <row r="23" spans="1:18" s="40" customFormat="1" ht="19.5">
      <c r="A23" s="77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7">
        <f>SUM(C23:N23)/1</f>
        <v>0</v>
      </c>
      <c r="P23" s="16">
        <f>SUM(O22+O23)/2</f>
        <v>0</v>
      </c>
      <c r="Q23" s="27"/>
      <c r="R23" s="28"/>
    </row>
    <row r="24" spans="1:18" s="40" customFormat="1" ht="19.5">
      <c r="A24" s="76">
        <v>12</v>
      </c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72">
        <f>SUM(C24:N24)/1</f>
        <v>0</v>
      </c>
      <c r="P24" s="13"/>
      <c r="Q24" s="27"/>
      <c r="R24" s="28"/>
    </row>
    <row r="25" spans="1:18" s="40" customFormat="1" ht="19.5">
      <c r="A25" s="77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72">
        <f>SUM(C25:N25)/1</f>
        <v>0</v>
      </c>
      <c r="P25" s="18">
        <f>SUM(O24+O25)/2</f>
        <v>0</v>
      </c>
      <c r="Q25" s="27"/>
      <c r="R25" s="28"/>
    </row>
    <row r="26" spans="1:18" s="40" customFormat="1" ht="19.5">
      <c r="A26" s="76">
        <v>13</v>
      </c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>
        <f>SUM(C26:N26)/7</f>
        <v>0</v>
      </c>
      <c r="P26" s="12"/>
      <c r="Q26" s="27"/>
      <c r="R26" s="28"/>
    </row>
    <row r="27" spans="1:18" s="40" customFormat="1" ht="19.5">
      <c r="A27" s="80"/>
      <c r="B27" s="5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7">
        <f>SUM(C27:N27)/8</f>
        <v>0</v>
      </c>
      <c r="P27" s="16">
        <f>SUM(O26+O27)/2</f>
        <v>0</v>
      </c>
      <c r="Q27" s="27"/>
      <c r="R27" s="28"/>
    </row>
    <row r="28" spans="1:18" s="40" customFormat="1" ht="19.5">
      <c r="A28" s="76">
        <v>14</v>
      </c>
      <c r="B28" s="5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72">
        <f>SUM(C28:N28)/8</f>
        <v>0</v>
      </c>
      <c r="P28" s="78">
        <f>SUM(O28+O29)/2</f>
        <v>0</v>
      </c>
      <c r="Q28" s="27"/>
      <c r="R28" s="28"/>
    </row>
    <row r="29" spans="1:18" s="40" customFormat="1" ht="20.25" thickBot="1">
      <c r="A29" s="77"/>
      <c r="B29" s="6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72">
        <f>SUM(C29:N29)/8</f>
        <v>0</v>
      </c>
      <c r="P29" s="79"/>
      <c r="Q29" s="29"/>
      <c r="R29" s="30"/>
    </row>
    <row r="30" spans="1:18" ht="19.5">
      <c r="A30" s="85">
        <v>15</v>
      </c>
      <c r="B30" s="21"/>
      <c r="C30" s="60"/>
      <c r="D30" s="60"/>
      <c r="E30" s="60"/>
      <c r="F30" s="60"/>
      <c r="G30" s="6"/>
      <c r="H30" s="60"/>
      <c r="I30" s="60"/>
      <c r="J30" s="60"/>
      <c r="K30" s="60"/>
      <c r="L30" s="60"/>
      <c r="M30" s="60"/>
      <c r="N30" s="60"/>
      <c r="O30" s="7">
        <f>SUM(C30:N30)/8</f>
        <v>0</v>
      </c>
      <c r="P30" s="81">
        <f>SUM(O30+O31)/2</f>
        <v>0</v>
      </c>
      <c r="Q30" s="22"/>
      <c r="R30" s="23"/>
    </row>
    <row r="31" spans="1:18" ht="19.5">
      <c r="A31" s="85"/>
      <c r="B31" s="21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">
        <f>SUM(C31:N31)/8</f>
        <v>0</v>
      </c>
      <c r="P31" s="81"/>
      <c r="Q31" s="25"/>
      <c r="R31" s="26"/>
    </row>
    <row r="32" spans="1:18" ht="19.5">
      <c r="A32" s="85">
        <v>16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72">
        <f>SUM(C32:N32)/5</f>
        <v>0</v>
      </c>
      <c r="P32" s="84">
        <f>SUM(O32+O33)/2</f>
        <v>0</v>
      </c>
      <c r="Q32" s="25"/>
      <c r="R32" s="26"/>
    </row>
    <row r="33" spans="1:18" ht="19.5">
      <c r="A33" s="85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72">
        <f>SUM(C33:N33)/5</f>
        <v>0</v>
      </c>
      <c r="P33" s="84"/>
      <c r="Q33" s="25"/>
      <c r="R33" s="26"/>
    </row>
    <row r="34" spans="1:18" ht="19.5">
      <c r="A34" s="85">
        <v>17</v>
      </c>
      <c r="B34" s="21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">
        <f>SUM(C34:N34)/5</f>
        <v>0</v>
      </c>
      <c r="P34" s="81">
        <f>SUM(O34+O35)/2</f>
        <v>0</v>
      </c>
      <c r="Q34" s="25"/>
      <c r="R34" s="26"/>
    </row>
    <row r="35" spans="1:18" ht="19.5">
      <c r="A35" s="85"/>
      <c r="B35" s="21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">
        <f>SUM(C35:N35)/5</f>
        <v>0</v>
      </c>
      <c r="P35" s="81"/>
      <c r="Q35" s="25"/>
      <c r="R35" s="26"/>
    </row>
    <row r="36" spans="1:18" ht="19.5">
      <c r="A36" s="85">
        <v>18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72">
        <f>SUM(C36:N36)/1</f>
        <v>0</v>
      </c>
      <c r="P36" s="84">
        <f>SUM(O36+O37)/2</f>
        <v>0</v>
      </c>
      <c r="Q36" s="25"/>
      <c r="R36" s="26"/>
    </row>
    <row r="37" spans="1:18" ht="19.5">
      <c r="A37" s="85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72">
        <f>SUM(C37:N37)/1</f>
        <v>0</v>
      </c>
      <c r="P37" s="84"/>
      <c r="Q37" s="25"/>
      <c r="R37" s="26"/>
    </row>
    <row r="38" spans="1:18" ht="19.5">
      <c r="A38" s="82">
        <v>19</v>
      </c>
      <c r="B38" s="21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">
        <f>SUM(C38:N38)/1</f>
        <v>0</v>
      </c>
      <c r="P38" s="81">
        <f>SUM(O38+O39)/2</f>
        <v>0</v>
      </c>
      <c r="Q38" s="25"/>
      <c r="R38" s="26"/>
    </row>
    <row r="39" spans="1:18" ht="20.25" thickBot="1">
      <c r="A39" s="83"/>
      <c r="B39" s="21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">
        <f>SUM(C39:N39)/1</f>
        <v>0</v>
      </c>
      <c r="P39" s="81"/>
      <c r="Q39" s="61"/>
      <c r="R39" s="62"/>
    </row>
    <row r="40" ht="19.5">
      <c r="O40" s="32"/>
    </row>
    <row r="41" ht="19.5">
      <c r="O41" s="32"/>
    </row>
    <row r="42" ht="19.5">
      <c r="O42" s="32"/>
    </row>
    <row r="43" ht="19.5">
      <c r="O43" s="32"/>
    </row>
    <row r="44" ht="19.5">
      <c r="O44" s="32"/>
    </row>
    <row r="45" ht="19.5">
      <c r="O45" s="32"/>
    </row>
    <row r="46" ht="19.5">
      <c r="O46" s="32"/>
    </row>
    <row r="47" ht="19.5">
      <c r="O47" s="32"/>
    </row>
    <row r="48" ht="19.5">
      <c r="O48" s="32"/>
    </row>
    <row r="49" ht="19.5">
      <c r="O49" s="32"/>
    </row>
    <row r="50" ht="19.5">
      <c r="O50" s="32"/>
    </row>
    <row r="51" ht="19.5">
      <c r="O51" s="32"/>
    </row>
    <row r="52" ht="19.5">
      <c r="O52" s="32"/>
    </row>
    <row r="53" ht="19.5">
      <c r="O53" s="32"/>
    </row>
    <row r="54" ht="19.5">
      <c r="O54" s="32"/>
    </row>
    <row r="55" ht="19.5">
      <c r="O55" s="32"/>
    </row>
    <row r="56" ht="19.5">
      <c r="O56" s="32"/>
    </row>
    <row r="57" ht="19.5">
      <c r="O57" s="32"/>
    </row>
    <row r="58" ht="19.5">
      <c r="O58" s="32"/>
    </row>
    <row r="59" ht="19.5">
      <c r="O59" s="32"/>
    </row>
    <row r="60" ht="19.5">
      <c r="O60" s="32"/>
    </row>
    <row r="61" ht="19.5">
      <c r="O61" s="32"/>
    </row>
    <row r="62" ht="19.5">
      <c r="O62" s="32"/>
    </row>
    <row r="63" ht="19.5">
      <c r="O63" s="32"/>
    </row>
    <row r="64" ht="19.5">
      <c r="O64" s="32"/>
    </row>
    <row r="65" ht="19.5">
      <c r="O65" s="32"/>
    </row>
    <row r="66" ht="19.5">
      <c r="O66" s="32"/>
    </row>
    <row r="67" ht="19.5">
      <c r="O67" s="32"/>
    </row>
    <row r="68" ht="19.5">
      <c r="O68" s="32"/>
    </row>
    <row r="69" ht="19.5">
      <c r="O69" s="32"/>
    </row>
    <row r="70" ht="19.5">
      <c r="O70" s="32"/>
    </row>
    <row r="71" ht="19.5">
      <c r="O71" s="32"/>
    </row>
    <row r="72" ht="19.5">
      <c r="O72" s="32"/>
    </row>
    <row r="73" ht="19.5">
      <c r="O73" s="32"/>
    </row>
    <row r="74" ht="19.5">
      <c r="O74" s="32"/>
    </row>
    <row r="75" ht="19.5">
      <c r="O75" s="32"/>
    </row>
    <row r="76" ht="19.5">
      <c r="O76" s="32"/>
    </row>
    <row r="77" ht="19.5">
      <c r="O77" s="32"/>
    </row>
    <row r="78" ht="19.5">
      <c r="O78" s="32"/>
    </row>
    <row r="79" ht="19.5">
      <c r="O79" s="32"/>
    </row>
    <row r="80" ht="19.5">
      <c r="O80" s="32"/>
    </row>
    <row r="81" ht="19.5">
      <c r="O81" s="32"/>
    </row>
    <row r="82" ht="19.5">
      <c r="O82" s="32"/>
    </row>
    <row r="83" ht="19.5">
      <c r="O83" s="32"/>
    </row>
    <row r="84" ht="19.5">
      <c r="O84" s="32"/>
    </row>
    <row r="85" ht="19.5">
      <c r="O85" s="32"/>
    </row>
    <row r="86" ht="19.5">
      <c r="O86" s="32"/>
    </row>
    <row r="87" ht="19.5">
      <c r="O87" s="32"/>
    </row>
    <row r="88" ht="19.5">
      <c r="O88" s="32"/>
    </row>
    <row r="89" ht="19.5">
      <c r="O89" s="32"/>
    </row>
    <row r="90" ht="19.5">
      <c r="O90" s="32"/>
    </row>
    <row r="91" ht="19.5">
      <c r="O91" s="32"/>
    </row>
    <row r="92" ht="19.5">
      <c r="O92" s="32"/>
    </row>
    <row r="93" ht="19.5">
      <c r="O93" s="32"/>
    </row>
    <row r="94" ht="19.5">
      <c r="O94" s="32"/>
    </row>
    <row r="95" ht="19.5">
      <c r="O95" s="32"/>
    </row>
    <row r="96" ht="19.5">
      <c r="O96" s="32"/>
    </row>
    <row r="97" ht="19.5">
      <c r="O97" s="32"/>
    </row>
    <row r="98" ht="19.5">
      <c r="O98" s="32"/>
    </row>
    <row r="99" ht="19.5">
      <c r="O99" s="32"/>
    </row>
    <row r="100" ht="19.5">
      <c r="O100" s="32"/>
    </row>
    <row r="101" ht="19.5">
      <c r="O101" s="32"/>
    </row>
    <row r="102" ht="19.5">
      <c r="O102" s="32"/>
    </row>
    <row r="103" ht="19.5">
      <c r="O103" s="32"/>
    </row>
    <row r="104" ht="19.5">
      <c r="O104" s="32"/>
    </row>
    <row r="105" ht="19.5">
      <c r="O105" s="32"/>
    </row>
    <row r="106" ht="19.5">
      <c r="O106" s="32"/>
    </row>
    <row r="107" ht="19.5">
      <c r="O107" s="32"/>
    </row>
    <row r="108" ht="19.5">
      <c r="O108" s="32"/>
    </row>
    <row r="109" ht="19.5">
      <c r="O109" s="32"/>
    </row>
    <row r="110" ht="19.5">
      <c r="O110" s="32"/>
    </row>
    <row r="111" ht="19.5">
      <c r="O111" s="32"/>
    </row>
    <row r="112" ht="19.5">
      <c r="O112" s="32"/>
    </row>
    <row r="113" ht="19.5">
      <c r="O113" s="32"/>
    </row>
    <row r="114" ht="19.5">
      <c r="O114" s="32"/>
    </row>
    <row r="115" ht="19.5">
      <c r="O115" s="32"/>
    </row>
    <row r="116" ht="19.5">
      <c r="O116" s="32"/>
    </row>
    <row r="117" ht="19.5">
      <c r="O117" s="32"/>
    </row>
    <row r="118" ht="19.5">
      <c r="O118" s="32"/>
    </row>
    <row r="119" ht="19.5">
      <c r="O119" s="32"/>
    </row>
    <row r="120" ht="19.5">
      <c r="O120" s="32"/>
    </row>
    <row r="121" ht="19.5">
      <c r="O121" s="32"/>
    </row>
    <row r="122" ht="19.5">
      <c r="O122" s="32"/>
    </row>
    <row r="123" ht="19.5">
      <c r="O123" s="32"/>
    </row>
    <row r="124" ht="19.5">
      <c r="O124" s="32"/>
    </row>
    <row r="125" ht="19.5">
      <c r="O125" s="32"/>
    </row>
    <row r="126" ht="19.5">
      <c r="O126" s="32"/>
    </row>
    <row r="127" ht="19.5">
      <c r="O127" s="32"/>
    </row>
    <row r="128" ht="19.5">
      <c r="O128" s="32"/>
    </row>
    <row r="129" ht="19.5">
      <c r="O129" s="32"/>
    </row>
    <row r="130" ht="19.5">
      <c r="O130" s="32"/>
    </row>
    <row r="131" ht="19.5">
      <c r="O131" s="32"/>
    </row>
    <row r="132" ht="19.5">
      <c r="O132" s="32"/>
    </row>
    <row r="133" ht="19.5">
      <c r="O133" s="32"/>
    </row>
    <row r="134" ht="19.5">
      <c r="O134" s="32"/>
    </row>
    <row r="135" ht="19.5">
      <c r="O135" s="32"/>
    </row>
    <row r="136" ht="19.5">
      <c r="O136" s="32"/>
    </row>
    <row r="137" ht="19.5">
      <c r="O137" s="32"/>
    </row>
    <row r="138" ht="19.5">
      <c r="O138" s="32"/>
    </row>
    <row r="139" ht="19.5">
      <c r="O139" s="32"/>
    </row>
    <row r="140" ht="19.5">
      <c r="O140" s="32"/>
    </row>
    <row r="141" ht="19.5">
      <c r="O141" s="32"/>
    </row>
    <row r="142" ht="19.5">
      <c r="O142" s="32"/>
    </row>
    <row r="143" ht="19.5">
      <c r="O143" s="32"/>
    </row>
    <row r="144" ht="19.5">
      <c r="O144" s="32"/>
    </row>
    <row r="145" ht="19.5">
      <c r="O145" s="32"/>
    </row>
    <row r="146" ht="19.5">
      <c r="O146" s="32"/>
    </row>
    <row r="147" ht="19.5">
      <c r="O147" s="32"/>
    </row>
    <row r="148" ht="19.5">
      <c r="O148" s="32"/>
    </row>
    <row r="149" ht="19.5">
      <c r="O149" s="32"/>
    </row>
    <row r="150" ht="19.5">
      <c r="O150" s="32"/>
    </row>
    <row r="151" ht="19.5">
      <c r="O151" s="32"/>
    </row>
    <row r="152" ht="19.5">
      <c r="O152" s="32"/>
    </row>
    <row r="153" ht="19.5">
      <c r="O153" s="32"/>
    </row>
    <row r="154" ht="19.5">
      <c r="O154" s="32"/>
    </row>
    <row r="155" ht="19.5">
      <c r="O155" s="32"/>
    </row>
    <row r="156" ht="19.5">
      <c r="O156" s="32"/>
    </row>
    <row r="157" ht="19.5">
      <c r="O157" s="32"/>
    </row>
    <row r="158" ht="19.5">
      <c r="O158" s="32"/>
    </row>
    <row r="159" ht="19.5">
      <c r="O159" s="32"/>
    </row>
    <row r="160" ht="19.5">
      <c r="O160" s="32"/>
    </row>
    <row r="161" ht="19.5">
      <c r="O161" s="32"/>
    </row>
    <row r="162" ht="19.5">
      <c r="O162" s="32"/>
    </row>
    <row r="163" ht="19.5">
      <c r="O163" s="32"/>
    </row>
    <row r="164" ht="19.5">
      <c r="O164" s="32"/>
    </row>
    <row r="165" ht="19.5">
      <c r="O165" s="32"/>
    </row>
    <row r="166" ht="19.5">
      <c r="O166" s="32"/>
    </row>
    <row r="167" ht="19.5">
      <c r="O167" s="32"/>
    </row>
    <row r="168" ht="19.5">
      <c r="O168" s="32"/>
    </row>
    <row r="169" ht="19.5">
      <c r="O169" s="32"/>
    </row>
    <row r="170" ht="19.5">
      <c r="O170" s="32"/>
    </row>
    <row r="171" ht="19.5">
      <c r="O171" s="32"/>
    </row>
    <row r="172" ht="19.5">
      <c r="O172" s="32"/>
    </row>
    <row r="173" ht="19.5">
      <c r="O173" s="32"/>
    </row>
    <row r="174" ht="19.5">
      <c r="O174" s="32"/>
    </row>
    <row r="175" ht="19.5">
      <c r="O175" s="32"/>
    </row>
    <row r="176" ht="19.5">
      <c r="O176" s="32"/>
    </row>
    <row r="177" ht="19.5">
      <c r="O177" s="32"/>
    </row>
    <row r="178" ht="19.5">
      <c r="O178" s="32"/>
    </row>
    <row r="179" ht="19.5">
      <c r="O179" s="32"/>
    </row>
    <row r="180" ht="19.5">
      <c r="O180" s="32"/>
    </row>
    <row r="181" ht="19.5">
      <c r="O181" s="32"/>
    </row>
    <row r="182" ht="19.5">
      <c r="O182" s="32"/>
    </row>
    <row r="183" ht="19.5">
      <c r="O183" s="32"/>
    </row>
    <row r="184" ht="19.5">
      <c r="O184" s="32"/>
    </row>
    <row r="185" ht="19.5">
      <c r="O185" s="32"/>
    </row>
    <row r="186" ht="19.5">
      <c r="O186" s="32"/>
    </row>
    <row r="187" ht="19.5">
      <c r="O187" s="32"/>
    </row>
    <row r="188" ht="19.5">
      <c r="O188" s="32"/>
    </row>
    <row r="189" ht="19.5">
      <c r="O189" s="32"/>
    </row>
    <row r="190" ht="19.5">
      <c r="O190" s="32"/>
    </row>
    <row r="191" ht="19.5">
      <c r="O191" s="32"/>
    </row>
    <row r="192" ht="19.5">
      <c r="O192" s="32"/>
    </row>
    <row r="193" ht="19.5">
      <c r="O193" s="32"/>
    </row>
    <row r="194" ht="19.5">
      <c r="O194" s="32"/>
    </row>
    <row r="195" ht="19.5">
      <c r="O195" s="32"/>
    </row>
    <row r="196" ht="19.5">
      <c r="O196" s="32"/>
    </row>
    <row r="197" ht="19.5">
      <c r="O197" s="32"/>
    </row>
    <row r="198" ht="19.5">
      <c r="O198" s="32"/>
    </row>
    <row r="199" ht="19.5">
      <c r="O199" s="32"/>
    </row>
    <row r="200" ht="19.5">
      <c r="O200" s="32"/>
    </row>
    <row r="201" ht="19.5">
      <c r="O201" s="32"/>
    </row>
    <row r="202" ht="19.5">
      <c r="O202" s="32"/>
    </row>
    <row r="203" ht="19.5">
      <c r="O203" s="32"/>
    </row>
    <row r="204" ht="19.5">
      <c r="O204" s="32"/>
    </row>
    <row r="205" ht="19.5">
      <c r="O205" s="32"/>
    </row>
    <row r="206" ht="19.5">
      <c r="O206" s="32"/>
    </row>
    <row r="207" ht="19.5">
      <c r="O207" s="32"/>
    </row>
    <row r="208" ht="19.5">
      <c r="O208" s="32"/>
    </row>
    <row r="209" ht="19.5">
      <c r="O209" s="32"/>
    </row>
    <row r="210" ht="19.5">
      <c r="O210" s="32"/>
    </row>
    <row r="211" ht="19.5">
      <c r="O211" s="32"/>
    </row>
    <row r="212" ht="19.5">
      <c r="O212" s="32"/>
    </row>
    <row r="213" ht="19.5">
      <c r="O213" s="32"/>
    </row>
    <row r="214" ht="19.5">
      <c r="O214" s="32"/>
    </row>
    <row r="215" ht="19.5">
      <c r="O215" s="32"/>
    </row>
    <row r="216" ht="19.5">
      <c r="O216" s="32"/>
    </row>
    <row r="217" ht="19.5">
      <c r="O217" s="32"/>
    </row>
    <row r="218" ht="19.5">
      <c r="O218" s="32"/>
    </row>
    <row r="219" ht="19.5">
      <c r="O219" s="32"/>
    </row>
    <row r="220" ht="19.5">
      <c r="O220" s="32"/>
    </row>
    <row r="221" ht="19.5">
      <c r="O221" s="32"/>
    </row>
    <row r="222" ht="19.5">
      <c r="O222" s="32"/>
    </row>
    <row r="223" ht="19.5">
      <c r="O223" s="32"/>
    </row>
    <row r="224" ht="19.5">
      <c r="O224" s="32"/>
    </row>
    <row r="225" ht="19.5">
      <c r="O225" s="32"/>
    </row>
    <row r="226" ht="19.5">
      <c r="O226" s="32"/>
    </row>
    <row r="227" ht="19.5">
      <c r="O227" s="32"/>
    </row>
    <row r="228" ht="19.5">
      <c r="O228" s="32"/>
    </row>
    <row r="229" ht="19.5">
      <c r="O229" s="32"/>
    </row>
    <row r="230" ht="19.5">
      <c r="O230" s="32"/>
    </row>
    <row r="231" ht="19.5">
      <c r="O231" s="32"/>
    </row>
    <row r="232" ht="19.5">
      <c r="O232" s="32"/>
    </row>
    <row r="233" ht="19.5">
      <c r="O233" s="32"/>
    </row>
    <row r="234" ht="19.5">
      <c r="O234" s="32"/>
    </row>
    <row r="235" ht="19.5">
      <c r="O235" s="32"/>
    </row>
    <row r="236" ht="19.5">
      <c r="O236" s="32"/>
    </row>
    <row r="237" ht="19.5">
      <c r="O237" s="32"/>
    </row>
    <row r="238" ht="19.5">
      <c r="O238" s="32"/>
    </row>
    <row r="239" ht="19.5">
      <c r="O239" s="32"/>
    </row>
    <row r="240" ht="19.5">
      <c r="O240" s="32"/>
    </row>
    <row r="241" ht="19.5">
      <c r="O241" s="32"/>
    </row>
    <row r="242" ht="19.5">
      <c r="O242" s="32"/>
    </row>
    <row r="243" ht="19.5">
      <c r="O243" s="32"/>
    </row>
    <row r="244" ht="19.5">
      <c r="O244" s="32"/>
    </row>
    <row r="245" ht="19.5">
      <c r="O245" s="32"/>
    </row>
    <row r="246" ht="19.5">
      <c r="O246" s="32"/>
    </row>
    <row r="247" ht="19.5">
      <c r="O247" s="32"/>
    </row>
    <row r="248" ht="19.5">
      <c r="O248" s="32"/>
    </row>
    <row r="249" ht="19.5">
      <c r="O249" s="32"/>
    </row>
    <row r="250" ht="19.5">
      <c r="O250" s="32"/>
    </row>
    <row r="251" ht="19.5">
      <c r="O251" s="32"/>
    </row>
    <row r="252" ht="19.5">
      <c r="O252" s="32"/>
    </row>
    <row r="253" ht="19.5">
      <c r="O253" s="32"/>
    </row>
    <row r="254" ht="19.5">
      <c r="O254" s="32"/>
    </row>
    <row r="255" ht="19.5">
      <c r="O255" s="32"/>
    </row>
    <row r="256" ht="19.5">
      <c r="O256" s="32"/>
    </row>
    <row r="257" ht="19.5">
      <c r="O257" s="32"/>
    </row>
    <row r="258" ht="19.5">
      <c r="O258" s="32"/>
    </row>
    <row r="259" ht="19.5">
      <c r="O259" s="32"/>
    </row>
    <row r="260" ht="19.5">
      <c r="O260" s="32"/>
    </row>
    <row r="261" ht="19.5">
      <c r="O261" s="32"/>
    </row>
    <row r="262" ht="19.5">
      <c r="O262" s="32"/>
    </row>
    <row r="263" ht="19.5">
      <c r="O263" s="32"/>
    </row>
    <row r="264" ht="19.5">
      <c r="O264" s="32"/>
    </row>
    <row r="265" ht="19.5">
      <c r="O265" s="32"/>
    </row>
    <row r="266" ht="19.5">
      <c r="O266" s="32"/>
    </row>
    <row r="267" ht="19.5">
      <c r="O267" s="32"/>
    </row>
    <row r="268" ht="19.5">
      <c r="O268" s="32"/>
    </row>
    <row r="269" ht="19.5">
      <c r="O269" s="32"/>
    </row>
    <row r="270" ht="19.5">
      <c r="O270" s="32"/>
    </row>
    <row r="271" ht="19.5">
      <c r="O271" s="32"/>
    </row>
    <row r="272" ht="19.5">
      <c r="O272" s="32"/>
    </row>
    <row r="273" ht="19.5">
      <c r="O273" s="32"/>
    </row>
    <row r="274" ht="19.5">
      <c r="O274" s="32"/>
    </row>
    <row r="275" ht="19.5">
      <c r="O275" s="32"/>
    </row>
    <row r="276" ht="19.5">
      <c r="O276" s="32"/>
    </row>
    <row r="277" ht="19.5">
      <c r="O277" s="32"/>
    </row>
    <row r="278" ht="19.5">
      <c r="O278" s="32"/>
    </row>
    <row r="279" ht="19.5">
      <c r="O279" s="32"/>
    </row>
    <row r="280" ht="19.5">
      <c r="O280" s="32"/>
    </row>
    <row r="281" ht="19.5">
      <c r="O281" s="32"/>
    </row>
    <row r="282" ht="19.5">
      <c r="O282" s="32"/>
    </row>
    <row r="283" ht="19.5">
      <c r="O283" s="32"/>
    </row>
    <row r="284" ht="19.5">
      <c r="O284" s="32"/>
    </row>
    <row r="285" ht="19.5">
      <c r="O285" s="32"/>
    </row>
    <row r="286" ht="19.5">
      <c r="O286" s="32"/>
    </row>
    <row r="287" ht="19.5">
      <c r="O287" s="32"/>
    </row>
    <row r="288" ht="19.5">
      <c r="O288" s="32"/>
    </row>
    <row r="289" ht="19.5">
      <c r="O289" s="32"/>
    </row>
    <row r="290" ht="19.5">
      <c r="O290" s="32"/>
    </row>
    <row r="291" ht="19.5">
      <c r="O291" s="32"/>
    </row>
    <row r="292" ht="19.5">
      <c r="O292" s="32"/>
    </row>
    <row r="293" ht="19.5">
      <c r="O293" s="32"/>
    </row>
    <row r="294" ht="19.5">
      <c r="O294" s="32"/>
    </row>
    <row r="295" ht="19.5">
      <c r="O295" s="32"/>
    </row>
    <row r="296" ht="19.5">
      <c r="O296" s="32"/>
    </row>
    <row r="297" ht="19.5">
      <c r="O297" s="32"/>
    </row>
    <row r="298" ht="19.5">
      <c r="O298" s="32"/>
    </row>
    <row r="299" ht="19.5">
      <c r="O299" s="32"/>
    </row>
    <row r="300" ht="19.5">
      <c r="O300" s="32"/>
    </row>
    <row r="301" ht="19.5">
      <c r="O301" s="32"/>
    </row>
    <row r="302" ht="19.5">
      <c r="O302" s="32"/>
    </row>
    <row r="303" ht="19.5">
      <c r="O303" s="32"/>
    </row>
    <row r="304" ht="19.5">
      <c r="O304" s="32"/>
    </row>
    <row r="305" ht="19.5">
      <c r="O305" s="32"/>
    </row>
    <row r="306" ht="19.5">
      <c r="O306" s="32"/>
    </row>
    <row r="307" ht="19.5">
      <c r="O307" s="32"/>
    </row>
    <row r="308" ht="19.5">
      <c r="O308" s="32"/>
    </row>
    <row r="309" ht="19.5">
      <c r="O309" s="32"/>
    </row>
    <row r="310" ht="19.5">
      <c r="O310" s="32"/>
    </row>
    <row r="311" ht="19.5">
      <c r="O311" s="32"/>
    </row>
    <row r="312" ht="19.5">
      <c r="O312" s="32"/>
    </row>
    <row r="313" ht="19.5">
      <c r="O313" s="32"/>
    </row>
    <row r="314" ht="19.5">
      <c r="O314" s="32"/>
    </row>
    <row r="315" ht="19.5">
      <c r="O315" s="32"/>
    </row>
    <row r="316" ht="19.5">
      <c r="O316" s="32"/>
    </row>
    <row r="317" ht="19.5">
      <c r="O317" s="32"/>
    </row>
    <row r="318" ht="19.5">
      <c r="O318" s="32"/>
    </row>
    <row r="319" ht="19.5">
      <c r="O319" s="32"/>
    </row>
    <row r="320" ht="19.5">
      <c r="O320" s="32"/>
    </row>
    <row r="321" ht="19.5">
      <c r="O321" s="32"/>
    </row>
    <row r="322" ht="19.5">
      <c r="O322" s="32"/>
    </row>
    <row r="323" ht="19.5">
      <c r="O323" s="32"/>
    </row>
    <row r="324" ht="19.5">
      <c r="O324" s="32"/>
    </row>
    <row r="325" ht="19.5">
      <c r="O325" s="32"/>
    </row>
    <row r="326" ht="19.5">
      <c r="O326" s="32"/>
    </row>
    <row r="327" ht="19.5">
      <c r="O327" s="32"/>
    </row>
    <row r="328" ht="19.5">
      <c r="O328" s="32"/>
    </row>
    <row r="329" ht="19.5">
      <c r="O329" s="32"/>
    </row>
    <row r="330" ht="19.5">
      <c r="O330" s="32"/>
    </row>
    <row r="331" ht="19.5">
      <c r="O331" s="32"/>
    </row>
    <row r="332" ht="19.5">
      <c r="O332" s="32"/>
    </row>
    <row r="333" ht="19.5">
      <c r="O333" s="32"/>
    </row>
    <row r="334" ht="19.5">
      <c r="O334" s="32"/>
    </row>
    <row r="335" ht="19.5">
      <c r="O335" s="32"/>
    </row>
    <row r="336" ht="19.5">
      <c r="O336" s="32"/>
    </row>
    <row r="337" ht="19.5">
      <c r="O337" s="32"/>
    </row>
    <row r="338" ht="19.5">
      <c r="O338" s="32"/>
    </row>
    <row r="339" ht="19.5">
      <c r="O339" s="32"/>
    </row>
    <row r="340" ht="19.5">
      <c r="O340" s="32"/>
    </row>
    <row r="341" ht="19.5">
      <c r="O341" s="32"/>
    </row>
    <row r="342" ht="19.5">
      <c r="O342" s="32"/>
    </row>
    <row r="343" ht="19.5">
      <c r="O343" s="32"/>
    </row>
    <row r="344" ht="19.5">
      <c r="O344" s="32"/>
    </row>
    <row r="345" ht="19.5">
      <c r="O345" s="32"/>
    </row>
    <row r="346" ht="19.5">
      <c r="O346" s="32"/>
    </row>
    <row r="347" ht="19.5">
      <c r="O347" s="32"/>
    </row>
    <row r="348" ht="19.5">
      <c r="O348" s="32"/>
    </row>
    <row r="349" ht="19.5">
      <c r="O349" s="32"/>
    </row>
    <row r="350" ht="19.5">
      <c r="O350" s="32"/>
    </row>
    <row r="351" ht="19.5">
      <c r="O351" s="32"/>
    </row>
    <row r="352" ht="19.5">
      <c r="O352" s="32"/>
    </row>
    <row r="353" ht="19.5">
      <c r="O353" s="32"/>
    </row>
    <row r="354" ht="19.5">
      <c r="O354" s="32"/>
    </row>
    <row r="355" ht="19.5">
      <c r="O355" s="32"/>
    </row>
    <row r="356" ht="19.5">
      <c r="O356" s="32"/>
    </row>
    <row r="357" ht="19.5">
      <c r="O357" s="32"/>
    </row>
    <row r="358" ht="19.5">
      <c r="O358" s="32"/>
    </row>
    <row r="359" ht="19.5">
      <c r="O359" s="32"/>
    </row>
    <row r="360" ht="19.5">
      <c r="O360" s="32"/>
    </row>
    <row r="361" ht="19.5">
      <c r="O361" s="32"/>
    </row>
    <row r="362" ht="19.5">
      <c r="O362" s="32"/>
    </row>
    <row r="363" ht="19.5">
      <c r="O363" s="32"/>
    </row>
    <row r="364" ht="19.5">
      <c r="O364" s="32"/>
    </row>
    <row r="365" ht="19.5">
      <c r="O365" s="32"/>
    </row>
    <row r="366" ht="19.5">
      <c r="O366" s="32"/>
    </row>
    <row r="367" ht="19.5">
      <c r="O367" s="32"/>
    </row>
    <row r="368" ht="19.5">
      <c r="O368" s="32"/>
    </row>
    <row r="369" ht="19.5">
      <c r="O369" s="32"/>
    </row>
    <row r="370" ht="19.5">
      <c r="O370" s="32"/>
    </row>
    <row r="371" ht="19.5">
      <c r="O371" s="32"/>
    </row>
    <row r="372" ht="19.5">
      <c r="O372" s="32"/>
    </row>
    <row r="373" ht="19.5">
      <c r="O373" s="32"/>
    </row>
    <row r="374" ht="19.5">
      <c r="O374" s="32"/>
    </row>
    <row r="375" ht="19.5">
      <c r="O375" s="32"/>
    </row>
    <row r="376" ht="19.5">
      <c r="O376" s="32"/>
    </row>
    <row r="377" ht="19.5">
      <c r="O377" s="32"/>
    </row>
    <row r="378" ht="19.5">
      <c r="O378" s="32"/>
    </row>
    <row r="379" ht="19.5">
      <c r="O379" s="32"/>
    </row>
    <row r="380" ht="19.5">
      <c r="O380" s="32"/>
    </row>
    <row r="381" ht="19.5">
      <c r="O381" s="32"/>
    </row>
    <row r="382" ht="19.5">
      <c r="O382" s="32"/>
    </row>
    <row r="383" ht="19.5">
      <c r="O383" s="32"/>
    </row>
    <row r="384" ht="19.5">
      <c r="O384" s="32"/>
    </row>
    <row r="385" ht="19.5">
      <c r="O385" s="32"/>
    </row>
    <row r="386" ht="19.5">
      <c r="O386" s="32"/>
    </row>
    <row r="387" ht="19.5">
      <c r="O387" s="32"/>
    </row>
    <row r="388" ht="19.5">
      <c r="O388" s="32"/>
    </row>
    <row r="389" ht="19.5">
      <c r="O389" s="32"/>
    </row>
    <row r="390" ht="19.5">
      <c r="O390" s="32"/>
    </row>
    <row r="391" ht="19.5">
      <c r="O391" s="32"/>
    </row>
    <row r="392" ht="19.5">
      <c r="O392" s="32"/>
    </row>
    <row r="393" ht="19.5">
      <c r="O393" s="32"/>
    </row>
    <row r="394" ht="19.5">
      <c r="O394" s="32"/>
    </row>
    <row r="395" ht="19.5">
      <c r="O395" s="32"/>
    </row>
    <row r="396" ht="19.5">
      <c r="O396" s="32"/>
    </row>
    <row r="397" ht="19.5">
      <c r="O397" s="32"/>
    </row>
    <row r="398" ht="19.5">
      <c r="O398" s="32"/>
    </row>
    <row r="399" ht="19.5">
      <c r="O399" s="32"/>
    </row>
    <row r="400" ht="19.5">
      <c r="O400" s="32"/>
    </row>
    <row r="401" ht="19.5">
      <c r="O401" s="32"/>
    </row>
    <row r="402" ht="19.5">
      <c r="O402" s="32"/>
    </row>
    <row r="403" ht="19.5">
      <c r="O403" s="32"/>
    </row>
    <row r="404" ht="19.5">
      <c r="O404" s="32"/>
    </row>
    <row r="405" ht="19.5">
      <c r="O405" s="32"/>
    </row>
    <row r="406" ht="19.5">
      <c r="O406" s="32"/>
    </row>
    <row r="407" ht="19.5">
      <c r="O407" s="32"/>
    </row>
    <row r="408" ht="19.5">
      <c r="O408" s="32"/>
    </row>
    <row r="409" ht="19.5">
      <c r="O409" s="32"/>
    </row>
    <row r="410" ht="19.5">
      <c r="O410" s="32"/>
    </row>
    <row r="411" ht="19.5">
      <c r="O411" s="32"/>
    </row>
    <row r="412" ht="19.5">
      <c r="O412" s="32"/>
    </row>
    <row r="413" ht="19.5">
      <c r="O413" s="32"/>
    </row>
    <row r="414" ht="19.5">
      <c r="O414" s="32"/>
    </row>
    <row r="415" ht="19.5">
      <c r="O415" s="32"/>
    </row>
    <row r="416" ht="19.5">
      <c r="O416" s="32"/>
    </row>
    <row r="417" ht="19.5">
      <c r="O417" s="32"/>
    </row>
    <row r="418" ht="19.5">
      <c r="O418" s="32"/>
    </row>
    <row r="419" ht="19.5">
      <c r="O419" s="32"/>
    </row>
    <row r="420" ht="19.5">
      <c r="O420" s="32"/>
    </row>
    <row r="421" ht="19.5">
      <c r="O421" s="32"/>
    </row>
    <row r="422" ht="19.5">
      <c r="O422" s="32"/>
    </row>
    <row r="423" ht="19.5">
      <c r="O423" s="32"/>
    </row>
    <row r="424" ht="19.5">
      <c r="O424" s="32"/>
    </row>
    <row r="425" ht="19.5">
      <c r="O425" s="32"/>
    </row>
    <row r="426" ht="19.5">
      <c r="O426" s="32"/>
    </row>
    <row r="427" ht="19.5">
      <c r="O427" s="32"/>
    </row>
    <row r="428" ht="19.5">
      <c r="O428" s="32"/>
    </row>
    <row r="429" ht="19.5">
      <c r="O429" s="32"/>
    </row>
    <row r="430" ht="19.5">
      <c r="O430" s="32"/>
    </row>
    <row r="431" ht="19.5">
      <c r="O431" s="32"/>
    </row>
    <row r="432" ht="19.5">
      <c r="O432" s="32"/>
    </row>
    <row r="433" ht="19.5">
      <c r="O433" s="32"/>
    </row>
    <row r="434" ht="19.5">
      <c r="O434" s="32"/>
    </row>
    <row r="435" ht="19.5">
      <c r="O435" s="32"/>
    </row>
    <row r="436" ht="19.5">
      <c r="O436" s="32"/>
    </row>
  </sheetData>
  <sheetProtection/>
  <mergeCells count="18">
    <mergeCell ref="P38:P39"/>
    <mergeCell ref="A38:A39"/>
    <mergeCell ref="P30:P31"/>
    <mergeCell ref="P32:P33"/>
    <mergeCell ref="P34:P35"/>
    <mergeCell ref="P36:P37"/>
    <mergeCell ref="A30:A31"/>
    <mergeCell ref="A32:A33"/>
    <mergeCell ref="A34:A35"/>
    <mergeCell ref="A36:A37"/>
    <mergeCell ref="A2:A3"/>
    <mergeCell ref="A18:A19"/>
    <mergeCell ref="A20:A21"/>
    <mergeCell ref="A22:A23"/>
    <mergeCell ref="P28:P29"/>
    <mergeCell ref="A24:A25"/>
    <mergeCell ref="A26:A27"/>
    <mergeCell ref="A28:A29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29"/>
  <sheetViews>
    <sheetView zoomScale="75" zoomScaleNormal="75" zoomScalePageLayoutView="0" workbookViewId="0" topLeftCell="A1">
      <selection activeCell="A10" sqref="A10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9</v>
      </c>
      <c r="D10" s="87"/>
      <c r="E10" s="45" t="s">
        <v>13</v>
      </c>
      <c r="F10" s="45" t="s">
        <v>31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Handicap'!K2</f>
        <v>264</v>
      </c>
      <c r="D11" s="47">
        <f>'No Handicap'!K3</f>
        <v>276</v>
      </c>
      <c r="E11" s="47">
        <f aca="true" t="shared" si="0" ref="E11:E24">(C11+D11)/2</f>
        <v>270</v>
      </c>
      <c r="F11" s="47">
        <f>(E11+'WK 8'!E11+'WK 7'!E11)/3</f>
        <v>269</v>
      </c>
      <c r="G11" s="47"/>
      <c r="H11" s="48"/>
      <c r="I11" s="48">
        <f aca="true" t="shared" si="1" ref="I11:I21">F11+H11</f>
        <v>269</v>
      </c>
      <c r="J11" s="45" t="s">
        <v>52</v>
      </c>
    </row>
    <row r="12" spans="1:10" ht="25.5">
      <c r="A12" s="64">
        <v>2</v>
      </c>
      <c r="B12" s="11" t="str">
        <f>'WK 1'!B12</f>
        <v>Jason R. / Brian Mc</v>
      </c>
      <c r="C12" s="49">
        <f>'No Handicap'!K4</f>
        <v>284</v>
      </c>
      <c r="D12" s="49">
        <f>'No Handicap'!K5</f>
        <v>272</v>
      </c>
      <c r="E12" s="49">
        <f t="shared" si="0"/>
        <v>278</v>
      </c>
      <c r="F12" s="49">
        <f>(E12+'WK 8'!E12+'WK 7'!E12)/3</f>
        <v>271.5</v>
      </c>
      <c r="G12" s="49"/>
      <c r="H12" s="49"/>
      <c r="I12" s="49">
        <f t="shared" si="1"/>
        <v>271.5</v>
      </c>
      <c r="J12" s="52" t="s">
        <v>51</v>
      </c>
    </row>
    <row r="13" spans="1:10" ht="25.5">
      <c r="A13" s="59">
        <v>3</v>
      </c>
      <c r="B13" s="10" t="str">
        <f>'WK 1'!B13</f>
        <v>Justin C. / Jake E.</v>
      </c>
      <c r="C13" s="47">
        <f>'No Handicap'!K6</f>
        <v>294</v>
      </c>
      <c r="D13" s="47">
        <f>'No Handicap'!K7</f>
        <v>283</v>
      </c>
      <c r="E13" s="47">
        <f t="shared" si="0"/>
        <v>288.5</v>
      </c>
      <c r="F13" s="47">
        <f>(E13+'WK 8'!E13+'WK 7'!E13)/3</f>
        <v>281</v>
      </c>
      <c r="G13" s="47"/>
      <c r="H13" s="48"/>
      <c r="I13" s="48">
        <f t="shared" si="1"/>
        <v>281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Handicap'!K8</f>
        <v>279</v>
      </c>
      <c r="D14" s="49">
        <f>'No Handicap'!K9</f>
        <v>284</v>
      </c>
      <c r="E14" s="49">
        <f t="shared" si="0"/>
        <v>281.5</v>
      </c>
      <c r="F14" s="49">
        <f>(E14+'WK 8'!E14+'WK 7'!E14)/3</f>
        <v>278.8333333333333</v>
      </c>
      <c r="G14" s="49"/>
      <c r="H14" s="49"/>
      <c r="I14" s="49">
        <f t="shared" si="1"/>
        <v>278.8333333333333</v>
      </c>
      <c r="J14" s="52" t="s">
        <v>50</v>
      </c>
    </row>
    <row r="15" spans="1:10" ht="25.5">
      <c r="A15" s="59">
        <v>5</v>
      </c>
      <c r="B15" s="10">
        <f>'WK 1'!B15</f>
        <v>0</v>
      </c>
      <c r="C15" s="47">
        <f>'No Handicap'!K10</f>
        <v>0</v>
      </c>
      <c r="D15" s="47">
        <f>'No Handicap'!K11</f>
        <v>0</v>
      </c>
      <c r="E15" s="47">
        <f t="shared" si="0"/>
        <v>0</v>
      </c>
      <c r="F15" s="47">
        <f>(E15+'WK 8'!E15+'WK 7'!E15)/3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Handicap'!K12</f>
        <v>0</v>
      </c>
      <c r="D16" s="49">
        <f>'No Handicap'!K13</f>
        <v>0</v>
      </c>
      <c r="E16" s="49">
        <f t="shared" si="0"/>
        <v>0</v>
      </c>
      <c r="F16" s="49">
        <f>(E16+'WK 8'!E16+'WK 7'!E16)/3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Handicap'!K14</f>
        <v>0</v>
      </c>
      <c r="D17" s="47">
        <f>'No Handicap'!K15</f>
        <v>0</v>
      </c>
      <c r="E17" s="47">
        <f t="shared" si="0"/>
        <v>0</v>
      </c>
      <c r="F17" s="47">
        <f>(E17+'WK 8'!E17+'WK 7'!E17)/3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Handicap'!K16</f>
        <v>0</v>
      </c>
      <c r="D18" s="49">
        <f>'No Handicap'!K17</f>
        <v>0</v>
      </c>
      <c r="E18" s="49">
        <f t="shared" si="0"/>
        <v>0</v>
      </c>
      <c r="F18" s="49">
        <f>(E18+'WK 8'!E18+'WK 7'!E18)/3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Handicap'!K18</f>
        <v>0</v>
      </c>
      <c r="D19" s="47">
        <f>'No Handicap'!K19</f>
        <v>0</v>
      </c>
      <c r="E19" s="47">
        <f t="shared" si="0"/>
        <v>0</v>
      </c>
      <c r="F19" s="47">
        <f>(E19+'WK 8'!E19+'WK 7'!E19)/3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Handicap'!K20</f>
        <v>0</v>
      </c>
      <c r="D20" s="49">
        <f>'No Handicap'!K21</f>
        <v>0</v>
      </c>
      <c r="E20" s="49">
        <f t="shared" si="0"/>
        <v>0</v>
      </c>
      <c r="F20" s="49">
        <f>(E20+'WK 8'!E20+'WK 7'!E20)/3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Handicap'!K22</f>
        <v>0</v>
      </c>
      <c r="D21" s="47">
        <f>'No Handicap'!K23</f>
        <v>0</v>
      </c>
      <c r="E21" s="47">
        <f t="shared" si="0"/>
        <v>0</v>
      </c>
      <c r="F21" s="47">
        <f>(E21+'WK 8'!E21+'WK 7'!E21)/3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Handicap'!K24</f>
        <v>0</v>
      </c>
      <c r="D22" s="49">
        <f>'No Handicap'!K25</f>
        <v>0</v>
      </c>
      <c r="E22" s="49">
        <f t="shared" si="0"/>
        <v>0</v>
      </c>
      <c r="F22" s="49">
        <f>(E22+'WK 8'!E22+'WK 7'!E22)/3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Handicap'!K26</f>
        <v>0</v>
      </c>
      <c r="D23" s="47">
        <f>'No Handicap'!K27</f>
        <v>0</v>
      </c>
      <c r="E23" s="47">
        <f t="shared" si="0"/>
        <v>0</v>
      </c>
      <c r="F23" s="47">
        <f>(E23+'WK 8'!E23+'WK 7'!E23)/3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Handicap'!K28</f>
        <v>0</v>
      </c>
      <c r="D24" s="49">
        <f>'No Handicap'!K29</f>
        <v>0</v>
      </c>
      <c r="E24" s="49">
        <f t="shared" si="0"/>
        <v>0</v>
      </c>
      <c r="F24" s="49">
        <f>(E24+'WK 8'!E24+'WK 7'!E24)/3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Handicap'!K30</f>
        <v>0</v>
      </c>
      <c r="D25" s="47">
        <f>'No Handicap'!K31</f>
        <v>0</v>
      </c>
      <c r="E25" s="47">
        <f>(C25+D25)/2</f>
        <v>0</v>
      </c>
      <c r="F25" s="47">
        <f>(E25+'WK 8'!E25+'WK 7'!E25)/3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Handicap'!K32</f>
        <v>0</v>
      </c>
      <c r="D26" s="49">
        <f>'No Handicap'!K33</f>
        <v>0</v>
      </c>
      <c r="E26" s="49">
        <f>(C26+D26)/2</f>
        <v>0</v>
      </c>
      <c r="F26" s="49">
        <f>(E26+'WK 8'!E26+'WK 7'!E26)/3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Handicap'!K34</f>
        <v>0</v>
      </c>
      <c r="D27" s="47">
        <f>'No Handicap'!K35</f>
        <v>0</v>
      </c>
      <c r="E27" s="47">
        <f>(C27+D27)/2</f>
        <v>0</v>
      </c>
      <c r="F27" s="47">
        <f>(E27+'WK 8'!E27+'WK 7'!E27)/3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Handicap'!K36</f>
        <v>0</v>
      </c>
      <c r="D28" s="49">
        <f>'No Handicap'!K37</f>
        <v>0</v>
      </c>
      <c r="E28" s="49">
        <f>(C28+D28)/2</f>
        <v>0</v>
      </c>
      <c r="F28" s="49">
        <f>(E28+'WK 8'!E28+'WK 7'!E28)/3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Handicap'!K38</f>
        <v>0</v>
      </c>
      <c r="D29" s="47">
        <f>'No Handicap'!K39</f>
        <v>0</v>
      </c>
      <c r="E29" s="47">
        <f>(C29+D29)/2</f>
        <v>0</v>
      </c>
      <c r="F29" s="47">
        <f>(E29+'WK 8'!E29+'WK 7'!E29)/3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29"/>
  <sheetViews>
    <sheetView tabSelected="1" zoomScale="75" zoomScaleNormal="75" zoomScalePageLayoutView="0" workbookViewId="0" topLeftCell="A3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32</v>
      </c>
      <c r="D10" s="87"/>
      <c r="E10" s="45" t="s">
        <v>13</v>
      </c>
      <c r="F10" s="45" t="s">
        <v>33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Handicap'!L2</f>
        <v>268</v>
      </c>
      <c r="D11" s="47">
        <f>'No Handicap'!L3</f>
        <v>278</v>
      </c>
      <c r="E11" s="47">
        <f aca="true" t="shared" si="0" ref="E11:E24">(C11+D11)/2</f>
        <v>273</v>
      </c>
      <c r="F11" s="47">
        <f>(E11+'WK 9'!E11+'WK 8'!E11)/3</f>
        <v>268.3333333333333</v>
      </c>
      <c r="G11" s="47"/>
      <c r="H11" s="48"/>
      <c r="I11" s="48">
        <f aca="true" t="shared" si="1" ref="I11:I21">F11+H11</f>
        <v>268.3333333333333</v>
      </c>
      <c r="J11" s="45" t="s">
        <v>52</v>
      </c>
    </row>
    <row r="12" spans="1:10" ht="25.5">
      <c r="A12" s="64">
        <v>2</v>
      </c>
      <c r="B12" s="11" t="str">
        <f>'WK 1'!B12</f>
        <v>Jason R. / Brian Mc</v>
      </c>
      <c r="C12" s="49">
        <f>'No Handicap'!L4</f>
        <v>281</v>
      </c>
      <c r="D12" s="49">
        <f>'No Handicap'!L5</f>
        <v>258</v>
      </c>
      <c r="E12" s="49">
        <f t="shared" si="0"/>
        <v>269.5</v>
      </c>
      <c r="F12" s="49">
        <f>(E12+'WK 9'!E12+'WK 8'!E12)/3</f>
        <v>269.8333333333333</v>
      </c>
      <c r="G12" s="49"/>
      <c r="H12" s="49"/>
      <c r="I12" s="49">
        <f t="shared" si="1"/>
        <v>269.8333333333333</v>
      </c>
      <c r="J12" s="52" t="s">
        <v>51</v>
      </c>
    </row>
    <row r="13" spans="1:10" ht="25.5">
      <c r="A13" s="59">
        <v>3</v>
      </c>
      <c r="B13" s="10" t="str">
        <f>'WK 1'!B13</f>
        <v>Justin C. / Jake E.</v>
      </c>
      <c r="C13" s="47">
        <f>'No Handicap'!L6</f>
        <v>287</v>
      </c>
      <c r="D13" s="47">
        <f>'No Handicap'!L7</f>
        <v>251</v>
      </c>
      <c r="E13" s="47">
        <f t="shared" si="0"/>
        <v>269</v>
      </c>
      <c r="F13" s="47">
        <f>(E13+'WK 9'!E13+'WK 8'!E13)/3</f>
        <v>275.1666666666667</v>
      </c>
      <c r="G13" s="47"/>
      <c r="H13" s="48"/>
      <c r="I13" s="48">
        <f t="shared" si="1"/>
        <v>275.1666666666667</v>
      </c>
      <c r="J13" s="45" t="s">
        <v>50</v>
      </c>
    </row>
    <row r="14" spans="1:10" ht="25.5">
      <c r="A14" s="64">
        <v>4</v>
      </c>
      <c r="B14" s="11" t="str">
        <f>'WK 1'!B14</f>
        <v>Cameron H. / Colin C.</v>
      </c>
      <c r="C14" s="49">
        <f>'No Handicap'!L8</f>
        <v>271</v>
      </c>
      <c r="D14" s="49">
        <f>'No Handicap'!L9</f>
        <v>280</v>
      </c>
      <c r="E14" s="49">
        <f t="shared" si="0"/>
        <v>275.5</v>
      </c>
      <c r="F14" s="49">
        <f>(E14+'WK 9'!E14+'WK 8'!E14)/3</f>
        <v>275.8333333333333</v>
      </c>
      <c r="G14" s="49"/>
      <c r="H14" s="49"/>
      <c r="I14" s="49">
        <f t="shared" si="1"/>
        <v>275.8333333333333</v>
      </c>
      <c r="J14" s="52" t="s">
        <v>49</v>
      </c>
    </row>
    <row r="15" spans="1:10" ht="25.5">
      <c r="A15" s="59">
        <v>5</v>
      </c>
      <c r="B15" s="10">
        <f>'WK 1'!B15</f>
        <v>0</v>
      </c>
      <c r="C15" s="47">
        <f>'No Handicap'!L10</f>
        <v>0</v>
      </c>
      <c r="D15" s="47">
        <f>'No Handicap'!L11</f>
        <v>0</v>
      </c>
      <c r="E15" s="47">
        <f t="shared" si="0"/>
        <v>0</v>
      </c>
      <c r="F15" s="47">
        <f>(E15+'WK 9'!E15+'WK 8'!E15)/3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Handicap'!L12</f>
        <v>0</v>
      </c>
      <c r="D16" s="49">
        <f>'No Handicap'!L13</f>
        <v>0</v>
      </c>
      <c r="E16" s="49">
        <f t="shared" si="0"/>
        <v>0</v>
      </c>
      <c r="F16" s="49">
        <f>(E16+'WK 9'!E16+'WK 8'!E16)/3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Handicap'!L14</f>
        <v>0</v>
      </c>
      <c r="D17" s="47">
        <f>'No Handicap'!L15</f>
        <v>0</v>
      </c>
      <c r="E17" s="47">
        <f t="shared" si="0"/>
        <v>0</v>
      </c>
      <c r="F17" s="47">
        <f>(E17+'WK 9'!E17+'WK 8'!E17)/3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Handicap'!L16</f>
        <v>0</v>
      </c>
      <c r="D18" s="49">
        <f>'No Handicap'!L17</f>
        <v>0</v>
      </c>
      <c r="E18" s="49">
        <f t="shared" si="0"/>
        <v>0</v>
      </c>
      <c r="F18" s="49">
        <f>(E18+'WK 9'!E18+'WK 8'!E18)/3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Handicap'!L18</f>
        <v>0</v>
      </c>
      <c r="D19" s="47">
        <f>'No Handicap'!L19</f>
        <v>0</v>
      </c>
      <c r="E19" s="47">
        <f t="shared" si="0"/>
        <v>0</v>
      </c>
      <c r="F19" s="47">
        <f>(E19+'WK 9'!E19+'WK 8'!E19)/3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Handicap'!L20</f>
        <v>0</v>
      </c>
      <c r="D20" s="49">
        <f>'No Handicap'!L21</f>
        <v>0</v>
      </c>
      <c r="E20" s="49">
        <f t="shared" si="0"/>
        <v>0</v>
      </c>
      <c r="F20" s="49">
        <f>(E20+'WK 9'!E20+'WK 8'!E20)/3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Handicap'!L22</f>
        <v>0</v>
      </c>
      <c r="D21" s="47">
        <f>'No Handicap'!L23</f>
        <v>0</v>
      </c>
      <c r="E21" s="47">
        <f t="shared" si="0"/>
        <v>0</v>
      </c>
      <c r="F21" s="47">
        <f>(E21+'WK 9'!E21+'WK 8'!E21)/3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Handicap'!L24</f>
        <v>0</v>
      </c>
      <c r="D22" s="49">
        <f>'No Handicap'!L25</f>
        <v>0</v>
      </c>
      <c r="E22" s="49">
        <f t="shared" si="0"/>
        <v>0</v>
      </c>
      <c r="F22" s="49">
        <f>(E22+'WK 9'!E22+'WK 8'!E22)/3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Handicap'!L26</f>
        <v>0</v>
      </c>
      <c r="D23" s="47">
        <f>'No Handicap'!L27</f>
        <v>0</v>
      </c>
      <c r="E23" s="47">
        <f t="shared" si="0"/>
        <v>0</v>
      </c>
      <c r="F23" s="47">
        <f>(E23+'WK 9'!E23+'WK 8'!E23)/3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Handicap'!L28</f>
        <v>0</v>
      </c>
      <c r="D24" s="49">
        <f>'No Handicap'!L29</f>
        <v>0</v>
      </c>
      <c r="E24" s="49">
        <f t="shared" si="0"/>
        <v>0</v>
      </c>
      <c r="F24" s="49">
        <f>(E24+'WK 9'!E24+'WK 8'!E24)/3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Handicap'!L30</f>
        <v>0</v>
      </c>
      <c r="D25" s="47">
        <f>'No Handicap'!L31</f>
        <v>0</v>
      </c>
      <c r="E25" s="47">
        <f>(C25+D25)/2</f>
        <v>0</v>
      </c>
      <c r="F25" s="47">
        <f>(E25+'WK 9'!E25+'WK 8'!E25)/3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Handicap'!L32</f>
        <v>0</v>
      </c>
      <c r="D26" s="49">
        <f>'No Handicap'!L33</f>
        <v>0</v>
      </c>
      <c r="E26" s="49">
        <f>(C26+D26)/2</f>
        <v>0</v>
      </c>
      <c r="F26" s="49">
        <f>(E26+'WK 9'!E26+'WK 8'!E26)/3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Handicap'!L34</f>
        <v>0</v>
      </c>
      <c r="D27" s="47">
        <f>'No Handicap'!L35</f>
        <v>0</v>
      </c>
      <c r="E27" s="47">
        <f>(C27+D27)/2</f>
        <v>0</v>
      </c>
      <c r="F27" s="47">
        <f>(E27+'WK 9'!E27+'WK 8'!E27)/3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Handicap'!L36</f>
        <v>0</v>
      </c>
      <c r="D28" s="49">
        <f>'No Handicap'!L37</f>
        <v>0</v>
      </c>
      <c r="E28" s="49">
        <f>(C28+D28)/2</f>
        <v>0</v>
      </c>
      <c r="F28" s="49">
        <f>(E28+'WK 9'!E28+'WK 8'!E28)/3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Handicap'!L38</f>
        <v>0</v>
      </c>
      <c r="D29" s="47">
        <f>'No Handicap'!L39</f>
        <v>0</v>
      </c>
      <c r="E29" s="47">
        <f>(C29+D29)/2</f>
        <v>0</v>
      </c>
      <c r="F29" s="47">
        <f>(E29+'WK 9'!E29+'WK 8'!E29)/3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"/>
  <sheetViews>
    <sheetView zoomScale="70" zoomScaleNormal="70" zoomScalePageLayoutView="0" workbookViewId="0" topLeftCell="A1">
      <selection activeCell="O9" sqref="O9"/>
    </sheetView>
  </sheetViews>
  <sheetFormatPr defaultColWidth="9.140625" defaultRowHeight="12.75"/>
  <cols>
    <col min="1" max="1" width="22.8515625" style="24" customWidth="1"/>
    <col min="2" max="2" width="6.140625" style="24" bestFit="1" customWidth="1"/>
    <col min="3" max="4" width="8.7109375" style="24" bestFit="1" customWidth="1"/>
    <col min="5" max="5" width="8.8515625" style="24" customWidth="1"/>
    <col min="6" max="6" width="8.7109375" style="24" bestFit="1" customWidth="1"/>
    <col min="7" max="10" width="9.140625" style="24" customWidth="1"/>
    <col min="11" max="11" width="7.8515625" style="24" bestFit="1" customWidth="1"/>
    <col min="12" max="12" width="7.28125" style="24" bestFit="1" customWidth="1"/>
    <col min="13" max="13" width="7.8515625" style="24" bestFit="1" customWidth="1"/>
    <col min="14" max="14" width="9.00390625" style="24" bestFit="1" customWidth="1"/>
    <col min="15" max="15" width="17.00390625" style="24" bestFit="1" customWidth="1"/>
    <col min="16" max="16384" width="9.140625" style="24" customWidth="1"/>
  </cols>
  <sheetData>
    <row r="1" spans="1:17" ht="20.2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34</v>
      </c>
      <c r="O1" s="14" t="s">
        <v>17</v>
      </c>
      <c r="P1" s="22"/>
      <c r="Q1" s="23"/>
    </row>
    <row r="2" spans="1:17" ht="20.25">
      <c r="A2" s="5" t="str">
        <f>'No Handicap'!B2</f>
        <v>Bob Wade</v>
      </c>
      <c r="B2" s="6">
        <v>10</v>
      </c>
      <c r="C2" s="6">
        <v>3</v>
      </c>
      <c r="D2" s="6">
        <v>9</v>
      </c>
      <c r="E2" s="6">
        <v>2</v>
      </c>
      <c r="F2" s="6">
        <v>10</v>
      </c>
      <c r="G2" s="6">
        <v>5</v>
      </c>
      <c r="H2" s="6">
        <v>18</v>
      </c>
      <c r="I2" s="6">
        <v>4</v>
      </c>
      <c r="J2" s="6">
        <v>11</v>
      </c>
      <c r="K2" s="6">
        <v>3</v>
      </c>
      <c r="L2" s="6"/>
      <c r="M2" s="6"/>
      <c r="N2" s="21">
        <f>SUM(B2:M2)</f>
        <v>75</v>
      </c>
      <c r="O2" s="57">
        <f>SUM(B2:M2)/10</f>
        <v>7.5</v>
      </c>
      <c r="P2" s="25"/>
      <c r="Q2" s="26"/>
    </row>
    <row r="3" spans="1:17" ht="20.25">
      <c r="A3" s="5" t="str">
        <f>'No Handicap'!B3</f>
        <v>Jacob Dupuy</v>
      </c>
      <c r="B3" s="6">
        <v>14</v>
      </c>
      <c r="C3" s="6">
        <v>2</v>
      </c>
      <c r="D3" s="6">
        <v>16</v>
      </c>
      <c r="E3" s="6">
        <v>3</v>
      </c>
      <c r="F3" s="6">
        <v>10</v>
      </c>
      <c r="G3" s="6">
        <v>0</v>
      </c>
      <c r="H3" s="6">
        <v>17</v>
      </c>
      <c r="I3" s="6">
        <v>3</v>
      </c>
      <c r="J3" s="6">
        <v>19</v>
      </c>
      <c r="K3" s="6">
        <v>2</v>
      </c>
      <c r="L3" s="6"/>
      <c r="M3" s="6"/>
      <c r="N3" s="21">
        <f aca="true" t="shared" si="0" ref="N3:N39">SUM(B3:M3)</f>
        <v>86</v>
      </c>
      <c r="O3" s="57">
        <f aca="true" t="shared" si="1" ref="O3:O9">SUM(B3:M3)/10</f>
        <v>8.6</v>
      </c>
      <c r="P3" s="25"/>
      <c r="Q3" s="26"/>
    </row>
    <row r="4" spans="1:17" ht="20.25">
      <c r="A4" s="19" t="str">
        <f>'No Handicap'!B4</f>
        <v>Jason Robertson</v>
      </c>
      <c r="B4" s="20">
        <v>19</v>
      </c>
      <c r="C4" s="20">
        <v>0</v>
      </c>
      <c r="D4" s="20">
        <v>19</v>
      </c>
      <c r="E4" s="20">
        <v>3</v>
      </c>
      <c r="F4" s="20">
        <v>28</v>
      </c>
      <c r="G4" s="20">
        <v>3</v>
      </c>
      <c r="H4" s="20">
        <v>13</v>
      </c>
      <c r="I4" s="75">
        <v>4</v>
      </c>
      <c r="J4" s="20">
        <v>17</v>
      </c>
      <c r="K4" s="20">
        <v>6</v>
      </c>
      <c r="L4" s="20"/>
      <c r="M4" s="20"/>
      <c r="N4" s="19">
        <f t="shared" si="0"/>
        <v>112</v>
      </c>
      <c r="O4" s="73">
        <f t="shared" si="1"/>
        <v>11.2</v>
      </c>
      <c r="P4" s="25"/>
      <c r="Q4" s="26"/>
    </row>
    <row r="5" spans="1:17" ht="19.5">
      <c r="A5" s="19" t="str">
        <f>'No Handicap'!B5</f>
        <v>Brian McFarlane</v>
      </c>
      <c r="B5" s="20">
        <v>0</v>
      </c>
      <c r="C5" s="20">
        <v>3</v>
      </c>
      <c r="D5" s="20">
        <v>8</v>
      </c>
      <c r="E5" s="20">
        <v>0</v>
      </c>
      <c r="F5" s="20">
        <v>20</v>
      </c>
      <c r="G5" s="20">
        <v>2</v>
      </c>
      <c r="H5" s="20">
        <v>19</v>
      </c>
      <c r="I5" s="20">
        <v>0</v>
      </c>
      <c r="J5" s="75">
        <v>14</v>
      </c>
      <c r="K5" s="75">
        <v>3</v>
      </c>
      <c r="L5" s="20"/>
      <c r="M5" s="20"/>
      <c r="N5" s="19">
        <f t="shared" si="0"/>
        <v>69</v>
      </c>
      <c r="O5" s="73">
        <f>SUM(B5:M5)/9</f>
        <v>7.666666666666667</v>
      </c>
      <c r="P5" s="25"/>
      <c r="Q5" s="26"/>
    </row>
    <row r="6" spans="1:17" ht="19.5">
      <c r="A6" s="5" t="str">
        <f>'No Handicap'!B6</f>
        <v>Justin Cure</v>
      </c>
      <c r="B6" s="6">
        <v>25</v>
      </c>
      <c r="C6" s="6">
        <v>9</v>
      </c>
      <c r="D6" s="6">
        <v>29</v>
      </c>
      <c r="E6" s="6">
        <v>2</v>
      </c>
      <c r="F6" s="6">
        <v>34</v>
      </c>
      <c r="G6" s="6">
        <v>6</v>
      </c>
      <c r="H6" s="6">
        <v>19</v>
      </c>
      <c r="I6" s="6">
        <v>7</v>
      </c>
      <c r="J6" s="6">
        <v>30</v>
      </c>
      <c r="K6" s="6">
        <v>4</v>
      </c>
      <c r="L6" s="6"/>
      <c r="M6" s="6"/>
      <c r="N6" s="21">
        <f t="shared" si="0"/>
        <v>165</v>
      </c>
      <c r="O6" s="57">
        <f t="shared" si="1"/>
        <v>16.5</v>
      </c>
      <c r="P6" s="25"/>
      <c r="Q6" s="26"/>
    </row>
    <row r="7" spans="1:17" ht="19.5">
      <c r="A7" s="5" t="str">
        <f>'No Handicap'!B7</f>
        <v>Jake Evans</v>
      </c>
      <c r="B7" s="6">
        <v>10</v>
      </c>
      <c r="C7" s="6">
        <v>3</v>
      </c>
      <c r="D7" s="6">
        <v>18</v>
      </c>
      <c r="E7" s="6">
        <v>6</v>
      </c>
      <c r="F7" s="6">
        <v>26</v>
      </c>
      <c r="G7" s="6">
        <v>9</v>
      </c>
      <c r="H7" s="6">
        <v>9</v>
      </c>
      <c r="I7" s="6">
        <v>2</v>
      </c>
      <c r="J7" s="6">
        <v>21</v>
      </c>
      <c r="K7" s="6">
        <v>3</v>
      </c>
      <c r="L7" s="6"/>
      <c r="M7" s="6"/>
      <c r="N7" s="21">
        <f t="shared" si="0"/>
        <v>107</v>
      </c>
      <c r="O7" s="57">
        <f t="shared" si="1"/>
        <v>10.7</v>
      </c>
      <c r="P7" s="25"/>
      <c r="Q7" s="26"/>
    </row>
    <row r="8" spans="1:17" ht="19.5">
      <c r="A8" s="19" t="str">
        <f>'No Handicap'!B8</f>
        <v>Cameron Hilgenberg</v>
      </c>
      <c r="B8" s="20">
        <v>12</v>
      </c>
      <c r="C8" s="20">
        <v>1</v>
      </c>
      <c r="D8" s="20">
        <v>16</v>
      </c>
      <c r="E8" s="20">
        <v>8</v>
      </c>
      <c r="F8" s="20">
        <v>16</v>
      </c>
      <c r="G8" s="20">
        <v>5</v>
      </c>
      <c r="H8" s="20">
        <v>11</v>
      </c>
      <c r="I8" s="75">
        <v>4</v>
      </c>
      <c r="J8" s="20">
        <v>12</v>
      </c>
      <c r="K8" s="20">
        <v>7</v>
      </c>
      <c r="L8" s="20"/>
      <c r="M8" s="20"/>
      <c r="N8" s="19">
        <f t="shared" si="0"/>
        <v>92</v>
      </c>
      <c r="O8" s="73">
        <f t="shared" si="1"/>
        <v>9.2</v>
      </c>
      <c r="P8" s="25"/>
      <c r="Q8" s="26"/>
    </row>
    <row r="9" spans="1:17" ht="19.5">
      <c r="A9" s="19" t="str">
        <f>'No Handicap'!B9</f>
        <v>Colin Corbin</v>
      </c>
      <c r="B9" s="20">
        <v>0</v>
      </c>
      <c r="C9" s="20">
        <v>4</v>
      </c>
      <c r="D9" s="20">
        <v>16</v>
      </c>
      <c r="E9" s="20">
        <v>3</v>
      </c>
      <c r="F9" s="20">
        <v>19</v>
      </c>
      <c r="G9" s="20">
        <v>5</v>
      </c>
      <c r="H9" s="20">
        <v>20</v>
      </c>
      <c r="I9" s="75">
        <v>4</v>
      </c>
      <c r="J9" s="20">
        <v>18</v>
      </c>
      <c r="K9" s="20">
        <v>6</v>
      </c>
      <c r="L9" s="20"/>
      <c r="M9" s="20"/>
      <c r="N9" s="19">
        <f t="shared" si="0"/>
        <v>95</v>
      </c>
      <c r="O9" s="73">
        <f>SUM(B9:M9)/9</f>
        <v>10.555555555555555</v>
      </c>
      <c r="P9" s="25"/>
      <c r="Q9" s="26"/>
    </row>
    <row r="10" spans="1:17" ht="19.5">
      <c r="A10" s="5">
        <f>'No Handicap'!B10</f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>
        <f t="shared" si="0"/>
        <v>0</v>
      </c>
      <c r="O10" s="57">
        <f>SUM(B10:M10)/1</f>
        <v>0</v>
      </c>
      <c r="P10" s="25"/>
      <c r="Q10" s="26"/>
    </row>
    <row r="11" spans="1:17" ht="19.5">
      <c r="A11" s="5">
        <f>'No Handicap'!B11</f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1">
        <f t="shared" si="0"/>
        <v>0</v>
      </c>
      <c r="O11" s="57">
        <f>SUM(B11:M11)/1</f>
        <v>0</v>
      </c>
      <c r="P11" s="25"/>
      <c r="Q11" s="26"/>
    </row>
    <row r="12" spans="1:17" ht="19.5">
      <c r="A12" s="19">
        <f>'No Handicap'!B12</f>
        <v>0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19">
        <f t="shared" si="0"/>
        <v>0</v>
      </c>
      <c r="O12" s="73">
        <f>SUM(B12:M12)/8</f>
        <v>0</v>
      </c>
      <c r="P12" s="25"/>
      <c r="Q12" s="26"/>
    </row>
    <row r="13" spans="1:17" ht="19.5">
      <c r="A13" s="19">
        <f>'No Handicap'!B13</f>
        <v>0</v>
      </c>
      <c r="B13" s="20"/>
      <c r="C13" s="20"/>
      <c r="D13" s="20"/>
      <c r="E13" s="20"/>
      <c r="F13" s="20"/>
      <c r="G13" s="20"/>
      <c r="H13" s="20"/>
      <c r="I13" s="75"/>
      <c r="J13" s="20"/>
      <c r="K13" s="20"/>
      <c r="L13" s="20"/>
      <c r="M13" s="20"/>
      <c r="N13" s="19">
        <f t="shared" si="0"/>
        <v>0</v>
      </c>
      <c r="O13" s="73">
        <f>SUM(B13:M13)/10</f>
        <v>0</v>
      </c>
      <c r="P13" s="25"/>
      <c r="Q13" s="26"/>
    </row>
    <row r="14" spans="1:17" ht="19.5">
      <c r="A14" s="5">
        <f>'No Handicap'!B14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21">
        <f t="shared" si="0"/>
        <v>0</v>
      </c>
      <c r="O14" s="57">
        <f>SUM(B14:M14)/10</f>
        <v>0</v>
      </c>
      <c r="P14" s="25"/>
      <c r="Q14" s="26"/>
    </row>
    <row r="15" spans="1:17" ht="19.5">
      <c r="A15" s="5">
        <f>'No Handicap'!B15</f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21">
        <f t="shared" si="0"/>
        <v>0</v>
      </c>
      <c r="O15" s="57">
        <f>SUM(B15:M15)/10</f>
        <v>0</v>
      </c>
      <c r="P15" s="25"/>
      <c r="Q15" s="26"/>
    </row>
    <row r="16" spans="1:17" ht="19.5">
      <c r="A16" s="19">
        <f>'No Handicap'!B16</f>
        <v>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19">
        <f t="shared" si="0"/>
        <v>0</v>
      </c>
      <c r="O16" s="73">
        <f>SUM(B16:M16)/10</f>
        <v>0</v>
      </c>
      <c r="P16" s="25"/>
      <c r="Q16" s="26"/>
    </row>
    <row r="17" spans="1:17" ht="19.5">
      <c r="A17" s="19">
        <f>'No Handicap'!B17</f>
        <v>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19">
        <f t="shared" si="0"/>
        <v>0</v>
      </c>
      <c r="O17" s="73">
        <f>SUM(B17:M17)/10</f>
        <v>0</v>
      </c>
      <c r="P17" s="25"/>
      <c r="Q17" s="26"/>
    </row>
    <row r="18" spans="1:17" ht="19.5">
      <c r="A18" s="5">
        <f>'No Handicap'!B18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1">
        <f t="shared" si="0"/>
        <v>0</v>
      </c>
      <c r="O18" s="57">
        <f>SUM(B18:M18)/9</f>
        <v>0</v>
      </c>
      <c r="P18" s="27"/>
      <c r="Q18" s="28"/>
    </row>
    <row r="19" spans="1:17" ht="19.5">
      <c r="A19" s="5">
        <f>'No Handicap'!B19</f>
        <v>0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1">
        <f t="shared" si="0"/>
        <v>0</v>
      </c>
      <c r="O19" s="57">
        <f>SUM(B19:M19)/9</f>
        <v>0</v>
      </c>
      <c r="P19" s="27"/>
      <c r="Q19" s="28"/>
    </row>
    <row r="20" spans="1:17" ht="19.5">
      <c r="A20" s="19">
        <f>'No Handicap'!B20</f>
        <v>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9">
        <f t="shared" si="0"/>
        <v>0</v>
      </c>
      <c r="O20" s="73">
        <f>SUM(B20:M20)/2</f>
        <v>0</v>
      </c>
      <c r="P20" s="27"/>
      <c r="Q20" s="28"/>
    </row>
    <row r="21" spans="1:17" ht="19.5">
      <c r="A21" s="19">
        <f>'No Handicap'!B21</f>
        <v>0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9">
        <f t="shared" si="0"/>
        <v>0</v>
      </c>
      <c r="O21" s="73">
        <f>SUM(B21:M21)/1</f>
        <v>0</v>
      </c>
      <c r="P21" s="27"/>
      <c r="Q21" s="28"/>
    </row>
    <row r="22" spans="1:17" ht="19.5">
      <c r="A22" s="5">
        <f>'No Handicap'!B22</f>
        <v>0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>
        <f t="shared" si="0"/>
        <v>0</v>
      </c>
      <c r="O22" s="57">
        <f>SUM(B22:M22)/1</f>
        <v>0</v>
      </c>
      <c r="P22" s="27"/>
      <c r="Q22" s="28"/>
    </row>
    <row r="23" spans="1:17" ht="19.5">
      <c r="A23" s="5">
        <f>'No Handicap'!B23</f>
        <v>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5">
        <f t="shared" si="0"/>
        <v>0</v>
      </c>
      <c r="O23" s="57">
        <f>SUM(B23:M23)/1</f>
        <v>0</v>
      </c>
      <c r="P23" s="27"/>
      <c r="Q23" s="28"/>
    </row>
    <row r="24" spans="1:17" ht="19.5">
      <c r="A24" s="19">
        <f>'No Handicap'!B24</f>
        <v>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19">
        <f t="shared" si="0"/>
        <v>0</v>
      </c>
      <c r="O24" s="73">
        <f>SUM(B24:M24)/1</f>
        <v>0</v>
      </c>
      <c r="P24" s="27"/>
      <c r="Q24" s="28"/>
    </row>
    <row r="25" spans="1:17" ht="19.5">
      <c r="A25" s="19">
        <f>'No Handicap'!B25</f>
        <v>0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9">
        <f t="shared" si="0"/>
        <v>0</v>
      </c>
      <c r="O25" s="73">
        <f>SUM(B25:M25)/1</f>
        <v>0</v>
      </c>
      <c r="P25" s="27"/>
      <c r="Q25" s="28"/>
    </row>
    <row r="26" spans="1:17" ht="19.5">
      <c r="A26" s="5">
        <f>'No Handicap'!B26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5">
        <f t="shared" si="0"/>
        <v>0</v>
      </c>
      <c r="O26" s="57">
        <f>SUM(B26:M26)/7</f>
        <v>0</v>
      </c>
      <c r="P26" s="27"/>
      <c r="Q26" s="28"/>
    </row>
    <row r="27" spans="1:17" ht="19.5">
      <c r="A27" s="5">
        <f>'No Handicap'!B27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5">
        <f t="shared" si="0"/>
        <v>0</v>
      </c>
      <c r="O27" s="57">
        <f>SUM(B27:M27)/8</f>
        <v>0</v>
      </c>
      <c r="P27" s="27"/>
      <c r="Q27" s="28"/>
    </row>
    <row r="28" spans="1:17" ht="19.5">
      <c r="A28" s="19">
        <f>'No Handicap'!B28:B29</f>
        <v>0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9">
        <f t="shared" si="0"/>
        <v>0</v>
      </c>
      <c r="O28" s="73">
        <f>SUM(B28:M28)/8</f>
        <v>0</v>
      </c>
      <c r="P28" s="27"/>
      <c r="Q28" s="28"/>
    </row>
    <row r="29" spans="1:17" ht="20.25" thickBot="1">
      <c r="A29" s="19">
        <f>'No Handicap'!B29</f>
        <v>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9">
        <f t="shared" si="0"/>
        <v>0</v>
      </c>
      <c r="O29" s="73">
        <f>SUM(B29:M29)/8</f>
        <v>0</v>
      </c>
      <c r="P29" s="29"/>
      <c r="Q29" s="30"/>
    </row>
    <row r="30" spans="1:17" s="32" customFormat="1" ht="19.5">
      <c r="A30" s="21">
        <f>'No Handicap'!B30</f>
        <v>0</v>
      </c>
      <c r="B30" s="60"/>
      <c r="C30" s="60"/>
      <c r="D30" s="60"/>
      <c r="E30" s="60"/>
      <c r="F30" s="6"/>
      <c r="G30" s="60"/>
      <c r="H30" s="60"/>
      <c r="I30" s="60"/>
      <c r="J30" s="60"/>
      <c r="K30" s="60"/>
      <c r="L30" s="60"/>
      <c r="M30" s="60"/>
      <c r="N30" s="5">
        <f t="shared" si="0"/>
        <v>0</v>
      </c>
      <c r="O30" s="57">
        <f>SUM(B30:M30)/8</f>
        <v>0</v>
      </c>
      <c r="P30" s="22"/>
      <c r="Q30" s="23"/>
    </row>
    <row r="31" spans="1:17" s="32" customFormat="1" ht="19.5">
      <c r="A31" s="21">
        <f>'No Handicap'!B31</f>
        <v>0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5">
        <f t="shared" si="0"/>
        <v>0</v>
      </c>
      <c r="O31" s="57">
        <f>SUM(B31:M31)/8</f>
        <v>0</v>
      </c>
      <c r="P31" s="25"/>
      <c r="Q31" s="26"/>
    </row>
    <row r="32" spans="1:17" s="32" customFormat="1" ht="19.5">
      <c r="A32" s="19">
        <f>'No Handicap'!B32</f>
        <v>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19">
        <f t="shared" si="0"/>
        <v>0</v>
      </c>
      <c r="O32" s="73">
        <f>SUM(B32:M32)/5</f>
        <v>0</v>
      </c>
      <c r="P32" s="25"/>
      <c r="Q32" s="26"/>
    </row>
    <row r="33" spans="1:17" s="32" customFormat="1" ht="19.5">
      <c r="A33" s="19">
        <f>'No Handicap'!B33</f>
        <v>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19">
        <f t="shared" si="0"/>
        <v>0</v>
      </c>
      <c r="O33" s="73">
        <f>SUM(B33:M33)/5</f>
        <v>0</v>
      </c>
      <c r="P33" s="25"/>
      <c r="Q33" s="26"/>
    </row>
    <row r="34" spans="1:17" s="32" customFormat="1" ht="19.5">
      <c r="A34" s="21">
        <f>'No Handicap'!B34</f>
        <v>0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5">
        <f t="shared" si="0"/>
        <v>0</v>
      </c>
      <c r="O34" s="57">
        <f>SUM(B34:M34)/5</f>
        <v>0</v>
      </c>
      <c r="P34" s="25"/>
      <c r="Q34" s="26"/>
    </row>
    <row r="35" spans="1:17" s="32" customFormat="1" ht="19.5">
      <c r="A35" s="21">
        <f>'No Handicap'!B35</f>
        <v>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5">
        <f t="shared" si="0"/>
        <v>0</v>
      </c>
      <c r="O35" s="57">
        <f>SUM(B35:M35)/5</f>
        <v>0</v>
      </c>
      <c r="P35" s="25"/>
      <c r="Q35" s="26"/>
    </row>
    <row r="36" spans="1:17" ht="19.5">
      <c r="A36" s="19">
        <f>'No Handicap'!B36</f>
        <v>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19">
        <f t="shared" si="0"/>
        <v>0</v>
      </c>
      <c r="O36" s="73">
        <f>SUM(B36:M36)/1</f>
        <v>0</v>
      </c>
      <c r="P36" s="66"/>
      <c r="Q36" s="67"/>
    </row>
    <row r="37" spans="1:17" ht="19.5">
      <c r="A37" s="19">
        <f>'No Handicap'!B37</f>
        <v>0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19">
        <f t="shared" si="0"/>
        <v>0</v>
      </c>
      <c r="O37" s="73">
        <f>SUM(B37:M37)/1</f>
        <v>0</v>
      </c>
      <c r="P37" s="66"/>
      <c r="Q37" s="67"/>
    </row>
    <row r="38" spans="1:17" s="32" customFormat="1" ht="19.5">
      <c r="A38" s="21">
        <f>'No Handicap'!B38</f>
        <v>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5">
        <f t="shared" si="0"/>
        <v>0</v>
      </c>
      <c r="O38" s="57">
        <f>SUM(B38:M38)/1</f>
        <v>0</v>
      </c>
      <c r="P38" s="25"/>
      <c r="Q38" s="26"/>
    </row>
    <row r="39" spans="1:17" s="32" customFormat="1" ht="20.25" thickBot="1">
      <c r="A39" s="21">
        <f>'No Handicap'!B39</f>
        <v>0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5">
        <f t="shared" si="0"/>
        <v>0</v>
      </c>
      <c r="O39" s="57">
        <f>SUM(B39:M39)/1</f>
        <v>0</v>
      </c>
      <c r="P39" s="61"/>
      <c r="Q39" s="62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9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9.140625" style="42" customWidth="1"/>
    <col min="2" max="2" width="44.57421875" style="42" customWidth="1"/>
    <col min="3" max="4" width="13.7109375" style="42" customWidth="1"/>
    <col min="5" max="5" width="16.57421875" style="42" customWidth="1"/>
    <col min="6" max="6" width="20.57421875" style="42" customWidth="1"/>
    <col min="7" max="9" width="13.7109375" style="42" customWidth="1"/>
    <col min="10" max="10" width="11.57421875" style="42" bestFit="1" customWidth="1"/>
    <col min="11" max="16384" width="9.140625" style="42" customWidth="1"/>
  </cols>
  <sheetData>
    <row r="1" ht="20.25" customHeight="1"/>
    <row r="2" ht="20.25" customHeight="1"/>
    <row r="3" ht="23.25" customHeight="1">
      <c r="K3" s="43"/>
    </row>
    <row r="4" ht="20.25" customHeight="1"/>
    <row r="5" ht="20.25" customHeight="1"/>
    <row r="6" ht="20.25" customHeight="1"/>
    <row r="7" ht="20.25" customHeight="1"/>
    <row r="8" ht="20.25" customHeight="1"/>
    <row r="9" ht="20.25" customHeight="1"/>
    <row r="10" spans="1:10" ht="25.5">
      <c r="A10" s="70" t="s">
        <v>36</v>
      </c>
      <c r="B10" s="44" t="s">
        <v>18</v>
      </c>
      <c r="C10" s="86" t="s">
        <v>14</v>
      </c>
      <c r="D10" s="87"/>
      <c r="E10" s="45" t="s">
        <v>13</v>
      </c>
      <c r="F10" s="45" t="s">
        <v>23</v>
      </c>
      <c r="G10" s="45" t="s">
        <v>15</v>
      </c>
      <c r="H10" s="45" t="s">
        <v>37</v>
      </c>
      <c r="I10" s="46" t="s">
        <v>22</v>
      </c>
      <c r="J10" s="45" t="s">
        <v>20</v>
      </c>
    </row>
    <row r="11" spans="1:10" ht="25.5">
      <c r="A11" s="59">
        <v>1</v>
      </c>
      <c r="B11" s="10" t="s">
        <v>45</v>
      </c>
      <c r="C11" s="47">
        <f>'No Handicap'!C2</f>
        <v>257</v>
      </c>
      <c r="D11" s="47">
        <f>'No Handicap'!C3</f>
        <v>241</v>
      </c>
      <c r="E11" s="47">
        <f>(C11+D11)/2</f>
        <v>249</v>
      </c>
      <c r="F11" s="47">
        <f>E11/1</f>
        <v>249</v>
      </c>
      <c r="G11" s="47"/>
      <c r="H11" s="48"/>
      <c r="I11" s="48">
        <f>F11+H11</f>
        <v>249</v>
      </c>
      <c r="J11" s="45" t="s">
        <v>50</v>
      </c>
    </row>
    <row r="12" spans="1:10" ht="25.5">
      <c r="A12" s="64">
        <v>2</v>
      </c>
      <c r="B12" s="11" t="s">
        <v>46</v>
      </c>
      <c r="C12" s="49">
        <f>'No Handicap'!C4</f>
        <v>274</v>
      </c>
      <c r="D12" s="49">
        <f>'No Handicap'!C5</f>
        <v>0</v>
      </c>
      <c r="E12" s="49">
        <f aca="true" t="shared" si="0" ref="E12:E24">(C12+D12)/2</f>
        <v>137</v>
      </c>
      <c r="F12" s="49">
        <f aca="true" t="shared" si="1" ref="F12:F29">E12/1</f>
        <v>137</v>
      </c>
      <c r="G12" s="49"/>
      <c r="H12" s="49"/>
      <c r="I12" s="49">
        <f>F12+H12</f>
        <v>137</v>
      </c>
      <c r="J12" s="52" t="s">
        <v>52</v>
      </c>
    </row>
    <row r="13" spans="1:10" ht="25.5">
      <c r="A13" s="59">
        <v>3</v>
      </c>
      <c r="B13" s="10" t="s">
        <v>47</v>
      </c>
      <c r="C13" s="47">
        <f>'No Handicap'!C6</f>
        <v>287</v>
      </c>
      <c r="D13" s="47">
        <f>'No Handicap'!C7</f>
        <v>265</v>
      </c>
      <c r="E13" s="47">
        <f t="shared" si="0"/>
        <v>276</v>
      </c>
      <c r="F13" s="47">
        <f t="shared" si="1"/>
        <v>276</v>
      </c>
      <c r="G13" s="47"/>
      <c r="H13" s="48"/>
      <c r="I13" s="48">
        <f aca="true" t="shared" si="2" ref="I13:I20">F13+H13</f>
        <v>276</v>
      </c>
      <c r="J13" s="45" t="s">
        <v>49</v>
      </c>
    </row>
    <row r="14" spans="1:10" ht="25.5">
      <c r="A14" s="64">
        <v>4</v>
      </c>
      <c r="B14" s="11" t="s">
        <v>48</v>
      </c>
      <c r="C14" s="49">
        <f>'No Handicap'!C8</f>
        <v>275</v>
      </c>
      <c r="D14" s="49">
        <f>'No Handicap'!C9</f>
        <v>0</v>
      </c>
      <c r="E14" s="49">
        <f t="shared" si="0"/>
        <v>137.5</v>
      </c>
      <c r="F14" s="49">
        <f t="shared" si="1"/>
        <v>137.5</v>
      </c>
      <c r="G14" s="49"/>
      <c r="H14" s="49"/>
      <c r="I14" s="49">
        <f t="shared" si="2"/>
        <v>137.5</v>
      </c>
      <c r="J14" s="52" t="s">
        <v>51</v>
      </c>
    </row>
    <row r="15" spans="1:10" ht="25.5">
      <c r="A15" s="59">
        <v>5</v>
      </c>
      <c r="B15" s="10"/>
      <c r="C15" s="47">
        <f>'No Handicap'!C10</f>
        <v>0</v>
      </c>
      <c r="D15" s="47">
        <f>'No Handicap'!C11</f>
        <v>0</v>
      </c>
      <c r="E15" s="47">
        <f t="shared" si="0"/>
        <v>0</v>
      </c>
      <c r="F15" s="47">
        <f t="shared" si="1"/>
        <v>0</v>
      </c>
      <c r="G15" s="47"/>
      <c r="H15" s="48"/>
      <c r="I15" s="48">
        <f t="shared" si="2"/>
        <v>0</v>
      </c>
      <c r="J15" s="45"/>
    </row>
    <row r="16" spans="1:10" ht="25.5">
      <c r="A16" s="64">
        <v>6</v>
      </c>
      <c r="B16" s="11"/>
      <c r="C16" s="49">
        <f>'No Handicap'!C12</f>
        <v>0</v>
      </c>
      <c r="D16" s="49">
        <f>'No Handicap'!C13</f>
        <v>0</v>
      </c>
      <c r="E16" s="49">
        <f t="shared" si="0"/>
        <v>0</v>
      </c>
      <c r="F16" s="49">
        <f t="shared" si="1"/>
        <v>0</v>
      </c>
      <c r="G16" s="49"/>
      <c r="H16" s="49"/>
      <c r="I16" s="49">
        <f t="shared" si="2"/>
        <v>0</v>
      </c>
      <c r="J16" s="52"/>
    </row>
    <row r="17" spans="1:10" ht="25.5">
      <c r="A17" s="59">
        <v>7</v>
      </c>
      <c r="B17" s="10"/>
      <c r="C17" s="47">
        <f>'No Handicap'!C14</f>
        <v>0</v>
      </c>
      <c r="D17" s="47">
        <f>'No Handicap'!C15</f>
        <v>0</v>
      </c>
      <c r="E17" s="47">
        <f t="shared" si="0"/>
        <v>0</v>
      </c>
      <c r="F17" s="47">
        <f t="shared" si="1"/>
        <v>0</v>
      </c>
      <c r="G17" s="47"/>
      <c r="H17" s="48"/>
      <c r="I17" s="48">
        <f t="shared" si="2"/>
        <v>0</v>
      </c>
      <c r="J17" s="45"/>
    </row>
    <row r="18" spans="1:10" ht="25.5">
      <c r="A18" s="64">
        <v>8</v>
      </c>
      <c r="B18" s="11"/>
      <c r="C18" s="49">
        <f>'No Handicap'!C16</f>
        <v>0</v>
      </c>
      <c r="D18" s="49">
        <f>'No Handicap'!C17</f>
        <v>0</v>
      </c>
      <c r="E18" s="49">
        <f t="shared" si="0"/>
        <v>0</v>
      </c>
      <c r="F18" s="49">
        <f t="shared" si="1"/>
        <v>0</v>
      </c>
      <c r="G18" s="49"/>
      <c r="H18" s="49"/>
      <c r="I18" s="49">
        <f t="shared" si="2"/>
        <v>0</v>
      </c>
      <c r="J18" s="52"/>
    </row>
    <row r="19" spans="1:10" ht="25.5">
      <c r="A19" s="59">
        <v>9</v>
      </c>
      <c r="B19" s="10"/>
      <c r="C19" s="47">
        <f>'No Handicap'!C18</f>
        <v>0</v>
      </c>
      <c r="D19" s="47">
        <f>'No Handicap'!C19</f>
        <v>0</v>
      </c>
      <c r="E19" s="47">
        <f t="shared" si="0"/>
        <v>0</v>
      </c>
      <c r="F19" s="47">
        <f t="shared" si="1"/>
        <v>0</v>
      </c>
      <c r="G19" s="47"/>
      <c r="H19" s="48"/>
      <c r="I19" s="48">
        <f t="shared" si="2"/>
        <v>0</v>
      </c>
      <c r="J19" s="45"/>
    </row>
    <row r="20" spans="1:10" ht="25.5">
      <c r="A20" s="64">
        <v>10</v>
      </c>
      <c r="B20" s="11"/>
      <c r="C20" s="49">
        <f>'No Handicap'!C20</f>
        <v>0</v>
      </c>
      <c r="D20" s="49">
        <f>'No Handicap'!C21</f>
        <v>0</v>
      </c>
      <c r="E20" s="49">
        <f t="shared" si="0"/>
        <v>0</v>
      </c>
      <c r="F20" s="49">
        <f t="shared" si="1"/>
        <v>0</v>
      </c>
      <c r="G20" s="49"/>
      <c r="H20" s="49"/>
      <c r="I20" s="49">
        <f t="shared" si="2"/>
        <v>0</v>
      </c>
      <c r="J20" s="52"/>
    </row>
    <row r="21" spans="1:10" ht="25.5">
      <c r="A21" s="59">
        <v>11</v>
      </c>
      <c r="B21" s="10"/>
      <c r="C21" s="47">
        <f>'No Handicap'!C22</f>
        <v>0</v>
      </c>
      <c r="D21" s="47">
        <f>'No Handicap'!C23</f>
        <v>0</v>
      </c>
      <c r="E21" s="47">
        <f t="shared" si="0"/>
        <v>0</v>
      </c>
      <c r="F21" s="47">
        <f t="shared" si="1"/>
        <v>0</v>
      </c>
      <c r="G21" s="47"/>
      <c r="H21" s="48"/>
      <c r="I21" s="47">
        <f aca="true" t="shared" si="3" ref="I21:I28">F21+H21</f>
        <v>0</v>
      </c>
      <c r="J21" s="45"/>
    </row>
    <row r="22" spans="1:10" ht="25.5">
      <c r="A22" s="64">
        <v>12</v>
      </c>
      <c r="B22" s="11"/>
      <c r="C22" s="49">
        <f>'No Handicap'!C24</f>
        <v>0</v>
      </c>
      <c r="D22" s="49">
        <f>'No Handicap'!C25</f>
        <v>0</v>
      </c>
      <c r="E22" s="49">
        <f t="shared" si="0"/>
        <v>0</v>
      </c>
      <c r="F22" s="49">
        <f t="shared" si="1"/>
        <v>0</v>
      </c>
      <c r="G22" s="49"/>
      <c r="H22" s="49"/>
      <c r="I22" s="49">
        <f t="shared" si="3"/>
        <v>0</v>
      </c>
      <c r="J22" s="52"/>
    </row>
    <row r="23" spans="1:10" ht="25.5">
      <c r="A23" s="59">
        <v>13</v>
      </c>
      <c r="B23" s="10"/>
      <c r="C23" s="47">
        <f>'No Handicap'!C26</f>
        <v>0</v>
      </c>
      <c r="D23" s="47">
        <f>'No Handicap'!C27</f>
        <v>0</v>
      </c>
      <c r="E23" s="47">
        <f t="shared" si="0"/>
        <v>0</v>
      </c>
      <c r="F23" s="47">
        <f t="shared" si="1"/>
        <v>0</v>
      </c>
      <c r="G23" s="47"/>
      <c r="H23" s="48"/>
      <c r="I23" s="47">
        <f t="shared" si="3"/>
        <v>0</v>
      </c>
      <c r="J23" s="45"/>
    </row>
    <row r="24" spans="1:10" ht="25.5">
      <c r="A24" s="64">
        <v>14</v>
      </c>
      <c r="B24" s="11"/>
      <c r="C24" s="49">
        <f>'No Handicap'!C28</f>
        <v>0</v>
      </c>
      <c r="D24" s="49">
        <f>'No Handicap'!C29</f>
        <v>0</v>
      </c>
      <c r="E24" s="49">
        <f t="shared" si="0"/>
        <v>0</v>
      </c>
      <c r="F24" s="49">
        <f t="shared" si="1"/>
        <v>0</v>
      </c>
      <c r="G24" s="49"/>
      <c r="H24" s="49"/>
      <c r="I24" s="49">
        <f t="shared" si="3"/>
        <v>0</v>
      </c>
      <c r="J24" s="52"/>
    </row>
    <row r="25" spans="1:10" ht="25.5">
      <c r="A25" s="59">
        <v>15</v>
      </c>
      <c r="B25" s="59"/>
      <c r="C25" s="47">
        <f>'No Handicap'!C30</f>
        <v>0</v>
      </c>
      <c r="D25" s="47">
        <f>'No Handicap'!C31</f>
        <v>0</v>
      </c>
      <c r="E25" s="47">
        <f>(C25+D25)/2</f>
        <v>0</v>
      </c>
      <c r="F25" s="47">
        <f t="shared" si="1"/>
        <v>0</v>
      </c>
      <c r="G25" s="47"/>
      <c r="H25" s="47"/>
      <c r="I25" s="47">
        <f t="shared" si="3"/>
        <v>0</v>
      </c>
      <c r="J25" s="45"/>
    </row>
    <row r="26" spans="1:10" ht="25.5">
      <c r="A26" s="64">
        <v>16</v>
      </c>
      <c r="B26" s="64"/>
      <c r="C26" s="49">
        <f>'No Handicap'!C32</f>
        <v>0</v>
      </c>
      <c r="D26" s="49">
        <f>'No Handicap'!C33</f>
        <v>0</v>
      </c>
      <c r="E26" s="49">
        <f>(C26+D26)/2</f>
        <v>0</v>
      </c>
      <c r="F26" s="49">
        <f t="shared" si="1"/>
        <v>0</v>
      </c>
      <c r="G26" s="49"/>
      <c r="H26" s="49"/>
      <c r="I26" s="49">
        <f t="shared" si="3"/>
        <v>0</v>
      </c>
      <c r="J26" s="52"/>
    </row>
    <row r="27" spans="1:10" ht="25.5">
      <c r="A27" s="59">
        <v>17</v>
      </c>
      <c r="B27" s="10"/>
      <c r="C27" s="47">
        <f>'No Handicap'!C34</f>
        <v>0</v>
      </c>
      <c r="D27" s="47">
        <f>'No Handicap'!C35</f>
        <v>0</v>
      </c>
      <c r="E27" s="47">
        <f>(C27+D27)/2</f>
        <v>0</v>
      </c>
      <c r="F27" s="47">
        <f t="shared" si="1"/>
        <v>0</v>
      </c>
      <c r="G27" s="47"/>
      <c r="H27" s="47"/>
      <c r="I27" s="47">
        <f t="shared" si="3"/>
        <v>0</v>
      </c>
      <c r="J27" s="45"/>
    </row>
    <row r="28" spans="1:10" ht="27">
      <c r="A28" s="64">
        <v>18</v>
      </c>
      <c r="B28" s="65"/>
      <c r="C28" s="49">
        <f>'No Handicap'!C36</f>
        <v>0</v>
      </c>
      <c r="D28" s="49">
        <f>'No Handicap'!C37</f>
        <v>0</v>
      </c>
      <c r="E28" s="49">
        <f>(C28+D28)/2</f>
        <v>0</v>
      </c>
      <c r="F28" s="49">
        <f t="shared" si="1"/>
        <v>0</v>
      </c>
      <c r="G28" s="49"/>
      <c r="H28" s="49"/>
      <c r="I28" s="49">
        <f t="shared" si="3"/>
        <v>0</v>
      </c>
      <c r="J28" s="52"/>
    </row>
    <row r="29" spans="1:10" ht="27">
      <c r="A29" s="59">
        <v>19</v>
      </c>
      <c r="B29" s="68"/>
      <c r="C29" s="47">
        <f>'No Handicap'!C38</f>
        <v>0</v>
      </c>
      <c r="D29" s="47">
        <f>'No Handicap'!C39</f>
        <v>0</v>
      </c>
      <c r="E29" s="47">
        <f>(C29+D29)/2</f>
        <v>0</v>
      </c>
      <c r="F29" s="47">
        <f t="shared" si="1"/>
        <v>0</v>
      </c>
      <c r="G29" s="47"/>
      <c r="H29" s="47"/>
      <c r="I29" s="47">
        <f>F29+H29</f>
        <v>0</v>
      </c>
      <c r="J29" s="46"/>
    </row>
  </sheetData>
  <sheetProtection/>
  <mergeCells count="1">
    <mergeCell ref="C10:D10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9"/>
  <sheetViews>
    <sheetView zoomScale="75" zoomScaleNormal="75" zoomScalePageLayoutView="0" workbookViewId="0" topLeftCell="A1">
      <selection activeCell="J16" sqref="J16"/>
    </sheetView>
  </sheetViews>
  <sheetFormatPr defaultColWidth="9.140625" defaultRowHeight="12.75"/>
  <cols>
    <col min="1" max="1" width="9.140625" style="42" customWidth="1"/>
    <col min="2" max="2" width="44.57421875" style="42" customWidth="1"/>
    <col min="3" max="4" width="13.7109375" style="42" customWidth="1"/>
    <col min="5" max="5" width="16.57421875" style="42" customWidth="1"/>
    <col min="6" max="6" width="18.421875" style="42" bestFit="1" customWidth="1"/>
    <col min="7" max="9" width="13.7109375" style="42" customWidth="1"/>
    <col min="10" max="10" width="11.57421875" style="42" bestFit="1" customWidth="1"/>
    <col min="11" max="16384" width="9.140625" style="42" customWidth="1"/>
  </cols>
  <sheetData>
    <row r="1" ht="20.25" customHeight="1"/>
    <row r="2" ht="20.25" customHeight="1">
      <c r="H2" s="50"/>
    </row>
    <row r="3" spans="7:11" ht="23.25" customHeight="1">
      <c r="G3" s="50"/>
      <c r="I3" s="50"/>
      <c r="K3" s="43"/>
    </row>
    <row r="4" spans="7:9" ht="20.25" customHeight="1">
      <c r="G4" s="50"/>
      <c r="H4" s="50"/>
      <c r="I4" s="50"/>
    </row>
    <row r="5" spans="7:9" ht="20.25" customHeight="1">
      <c r="G5" s="50"/>
      <c r="H5" s="50"/>
      <c r="I5" s="50"/>
    </row>
    <row r="6" ht="20.25" customHeight="1"/>
    <row r="7" ht="20.25" customHeight="1"/>
    <row r="8" ht="20.25" customHeight="1"/>
    <row r="9" ht="20.25" customHeight="1"/>
    <row r="10" spans="1:10" ht="25.5">
      <c r="A10" s="59"/>
      <c r="B10" s="44" t="s">
        <v>18</v>
      </c>
      <c r="C10" s="86" t="s">
        <v>2</v>
      </c>
      <c r="D10" s="87"/>
      <c r="E10" s="45" t="s">
        <v>13</v>
      </c>
      <c r="F10" s="45" t="s">
        <v>24</v>
      </c>
      <c r="G10" s="45" t="s">
        <v>15</v>
      </c>
      <c r="H10" s="45" t="s">
        <v>37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Handicap'!D2</f>
        <v>252</v>
      </c>
      <c r="D11" s="47">
        <f>'No Handicap'!D3</f>
        <v>238</v>
      </c>
      <c r="E11" s="47">
        <f aca="true" t="shared" si="0" ref="E11:E24">(C11+D11)/2</f>
        <v>245</v>
      </c>
      <c r="F11" s="47">
        <f>(E11+'WK 1'!E11)/2</f>
        <v>247</v>
      </c>
      <c r="G11" s="47"/>
      <c r="H11" s="48"/>
      <c r="I11" s="48">
        <f>F11+H11</f>
        <v>247</v>
      </c>
      <c r="J11" s="45" t="s">
        <v>50</v>
      </c>
    </row>
    <row r="12" spans="1:10" ht="25.5">
      <c r="A12" s="64">
        <v>2</v>
      </c>
      <c r="B12" s="11" t="str">
        <f>'WK 1'!B12</f>
        <v>Jason R. / Brian Mc</v>
      </c>
      <c r="C12" s="49">
        <f>'No Handicap'!D4</f>
        <v>254</v>
      </c>
      <c r="D12" s="49">
        <f>'No Handicap'!D5</f>
        <v>239</v>
      </c>
      <c r="E12" s="49">
        <f t="shared" si="0"/>
        <v>246.5</v>
      </c>
      <c r="F12" s="49">
        <f>(E12+'WK 1'!E12)/2</f>
        <v>191.75</v>
      </c>
      <c r="G12" s="49"/>
      <c r="H12" s="49"/>
      <c r="I12" s="49">
        <f aca="true" t="shared" si="1" ref="I12:I24">F12+H12</f>
        <v>191.75</v>
      </c>
      <c r="J12" s="52" t="s">
        <v>52</v>
      </c>
    </row>
    <row r="13" spans="1:10" ht="25.5">
      <c r="A13" s="59">
        <v>3</v>
      </c>
      <c r="B13" s="10" t="str">
        <f>'WK 1'!B13</f>
        <v>Justin C. / Jake E.</v>
      </c>
      <c r="C13" s="47">
        <f>'No Handicap'!D6</f>
        <v>278</v>
      </c>
      <c r="D13" s="47">
        <f>'No Handicap'!D7</f>
        <v>262</v>
      </c>
      <c r="E13" s="47">
        <f t="shared" si="0"/>
        <v>270</v>
      </c>
      <c r="F13" s="47">
        <f>(E13+'WK 1'!E13)/2</f>
        <v>273</v>
      </c>
      <c r="G13" s="47"/>
      <c r="H13" s="48"/>
      <c r="I13" s="48">
        <f t="shared" si="1"/>
        <v>273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Handicap'!D8</f>
        <v>275</v>
      </c>
      <c r="D14" s="49">
        <f>'No Handicap'!D9</f>
        <v>274</v>
      </c>
      <c r="E14" s="49">
        <f t="shared" si="0"/>
        <v>274.5</v>
      </c>
      <c r="F14" s="49">
        <f>(E14+'WK 1'!E14)/2</f>
        <v>206</v>
      </c>
      <c r="G14" s="49"/>
      <c r="H14" s="49"/>
      <c r="I14" s="49">
        <f t="shared" si="1"/>
        <v>206</v>
      </c>
      <c r="J14" s="52" t="s">
        <v>51</v>
      </c>
    </row>
    <row r="15" spans="1:10" ht="25.5">
      <c r="A15" s="59">
        <v>5</v>
      </c>
      <c r="B15" s="10">
        <f>'WK 1'!B15</f>
        <v>0</v>
      </c>
      <c r="C15" s="47">
        <f>'No Handicap'!D10</f>
        <v>0</v>
      </c>
      <c r="D15" s="47">
        <f>'No Handicap'!D11</f>
        <v>0</v>
      </c>
      <c r="E15" s="47">
        <f t="shared" si="0"/>
        <v>0</v>
      </c>
      <c r="F15" s="47">
        <f>(E15+'WK 1'!E15)/2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Handicap'!D12</f>
        <v>0</v>
      </c>
      <c r="D16" s="49">
        <f>'No Handicap'!D13</f>
        <v>0</v>
      </c>
      <c r="E16" s="49">
        <f t="shared" si="0"/>
        <v>0</v>
      </c>
      <c r="F16" s="49">
        <f>(E16+'WK 1'!E16)/2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Handicap'!D14</f>
        <v>0</v>
      </c>
      <c r="D17" s="47">
        <f>'No Handicap'!D15</f>
        <v>0</v>
      </c>
      <c r="E17" s="47">
        <f t="shared" si="0"/>
        <v>0</v>
      </c>
      <c r="F17" s="47">
        <f>(E17+'WK 1'!E17)/2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Handicap'!D16</f>
        <v>0</v>
      </c>
      <c r="D18" s="49">
        <f>'No Handicap'!D17</f>
        <v>0</v>
      </c>
      <c r="E18" s="49">
        <f t="shared" si="0"/>
        <v>0</v>
      </c>
      <c r="F18" s="49">
        <f>(E18+'WK 1'!E18)/2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Handicap'!D18</f>
        <v>0</v>
      </c>
      <c r="D19" s="47">
        <f>'No Handicap'!D19</f>
        <v>0</v>
      </c>
      <c r="E19" s="47">
        <f t="shared" si="0"/>
        <v>0</v>
      </c>
      <c r="F19" s="47">
        <f>(E19+'WK 1'!E19)/2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Handicap'!D20</f>
        <v>0</v>
      </c>
      <c r="D20" s="49">
        <f>'No Handicap'!D21</f>
        <v>0</v>
      </c>
      <c r="E20" s="49">
        <f t="shared" si="0"/>
        <v>0</v>
      </c>
      <c r="F20" s="49">
        <f>(E20+'WK 1'!E20)/2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Handicap'!D22</f>
        <v>0</v>
      </c>
      <c r="D21" s="47">
        <f>'No Handicap'!D23</f>
        <v>0</v>
      </c>
      <c r="E21" s="47">
        <f t="shared" si="0"/>
        <v>0</v>
      </c>
      <c r="F21" s="47">
        <f>(E21+'WK 1'!E21)/2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Handicap'!D24</f>
        <v>0</v>
      </c>
      <c r="D22" s="49">
        <f>'No Handicap'!D25</f>
        <v>0</v>
      </c>
      <c r="E22" s="49">
        <f t="shared" si="0"/>
        <v>0</v>
      </c>
      <c r="F22" s="49">
        <f>(E22+'WK 1'!E22)/2</f>
        <v>0</v>
      </c>
      <c r="G22" s="49"/>
      <c r="H22" s="49"/>
      <c r="I22" s="49">
        <f t="shared" si="1"/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Handicap'!D26</f>
        <v>0</v>
      </c>
      <c r="D23" s="47">
        <f>'No Handicap'!D27</f>
        <v>0</v>
      </c>
      <c r="E23" s="47">
        <f t="shared" si="0"/>
        <v>0</v>
      </c>
      <c r="F23" s="47">
        <f>(E23+'WK 1'!E23)/2</f>
        <v>0</v>
      </c>
      <c r="G23" s="47"/>
      <c r="H23" s="48"/>
      <c r="I23" s="48">
        <f t="shared" si="1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Handicap'!D28</f>
        <v>0</v>
      </c>
      <c r="D24" s="49">
        <f>'No Handicap'!D29</f>
        <v>0</v>
      </c>
      <c r="E24" s="49">
        <f t="shared" si="0"/>
        <v>0</v>
      </c>
      <c r="F24" s="49">
        <f>(E24+'WK 1'!E24)/2</f>
        <v>0</v>
      </c>
      <c r="G24" s="49"/>
      <c r="H24" s="49"/>
      <c r="I24" s="49">
        <f t="shared" si="1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Handicap'!D30</f>
        <v>0</v>
      </c>
      <c r="D25" s="47">
        <f>'No Handicap'!D31</f>
        <v>0</v>
      </c>
      <c r="E25" s="47">
        <f>(C25+D25)/2</f>
        <v>0</v>
      </c>
      <c r="F25" s="47">
        <f>(E25+'WK 1'!E25)/2</f>
        <v>0</v>
      </c>
      <c r="G25" s="47"/>
      <c r="H25" s="48"/>
      <c r="I25" s="47">
        <f>F25+H25</f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Handicap'!D32</f>
        <v>0</v>
      </c>
      <c r="D26" s="49">
        <f>'No Handicap'!D33</f>
        <v>0</v>
      </c>
      <c r="E26" s="49">
        <f>(C26+D26)/2</f>
        <v>0</v>
      </c>
      <c r="F26" s="49">
        <f>(E26+'WK 1'!E26)/2</f>
        <v>0</v>
      </c>
      <c r="G26" s="49"/>
      <c r="H26" s="49"/>
      <c r="I26" s="49">
        <f>F26+H26</f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Handicap'!D34</f>
        <v>0</v>
      </c>
      <c r="D27" s="47">
        <f>'No Handicap'!D35</f>
        <v>0</v>
      </c>
      <c r="E27" s="47">
        <f>(C27+D27)/2</f>
        <v>0</v>
      </c>
      <c r="F27" s="47">
        <f>(E27+'WK 1'!E27)/2</f>
        <v>0</v>
      </c>
      <c r="G27" s="47"/>
      <c r="H27" s="48"/>
      <c r="I27" s="47">
        <f>F27+H27</f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Handicap'!D36</f>
        <v>0</v>
      </c>
      <c r="D28" s="49">
        <f>'No Handicap'!D37</f>
        <v>0</v>
      </c>
      <c r="E28" s="49">
        <f>(C28+D28)/2</f>
        <v>0</v>
      </c>
      <c r="F28" s="49">
        <f>(E28+'WK 1'!E28)/2</f>
        <v>0</v>
      </c>
      <c r="G28" s="49"/>
      <c r="H28" s="49"/>
      <c r="I28" s="49">
        <f>F28+H28</f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Handicap'!D38</f>
        <v>0</v>
      </c>
      <c r="D29" s="47">
        <f>'No Handicap'!D39</f>
        <v>0</v>
      </c>
      <c r="E29" s="47">
        <f>(C29+D29)/2</f>
        <v>0</v>
      </c>
      <c r="F29" s="47">
        <f>(E29+'WK 1'!E29)/2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29"/>
  <sheetViews>
    <sheetView zoomScale="75" zoomScaleNormal="75" zoomScalePageLayoutView="0" workbookViewId="0" topLeftCell="A5">
      <selection activeCell="J15" sqref="J1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3</v>
      </c>
      <c r="D10" s="87"/>
      <c r="E10" s="45" t="s">
        <v>13</v>
      </c>
      <c r="F10" s="45" t="s">
        <v>21</v>
      </c>
      <c r="G10" s="44" t="s">
        <v>15</v>
      </c>
      <c r="H10" s="44" t="s">
        <v>16</v>
      </c>
      <c r="I10" s="51" t="s">
        <v>22</v>
      </c>
      <c r="J10" s="44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Handicap'!E2</f>
        <v>257</v>
      </c>
      <c r="D11" s="47">
        <f>'No Handicap'!E3</f>
        <v>281</v>
      </c>
      <c r="E11" s="47">
        <f aca="true" t="shared" si="0" ref="E11:E24">(C11+D11)/2</f>
        <v>269</v>
      </c>
      <c r="F11" s="47">
        <f>(E11+'WK 2'!E11+'WK 1'!E11)/3</f>
        <v>254.33333333333334</v>
      </c>
      <c r="G11" s="47"/>
      <c r="H11" s="48"/>
      <c r="I11" s="48">
        <f>F11+H11</f>
        <v>254.33333333333334</v>
      </c>
      <c r="J11" s="45" t="s">
        <v>50</v>
      </c>
    </row>
    <row r="12" spans="1:10" ht="25.5">
      <c r="A12" s="64">
        <v>2</v>
      </c>
      <c r="B12" s="11" t="str">
        <f>'WK 1'!B12</f>
        <v>Jason R. / Brian Mc</v>
      </c>
      <c r="C12" s="49">
        <f>'No Handicap'!E4</f>
        <v>284</v>
      </c>
      <c r="D12" s="49">
        <f>'No Handicap'!E5</f>
        <v>253</v>
      </c>
      <c r="E12" s="49">
        <f t="shared" si="0"/>
        <v>268.5</v>
      </c>
      <c r="F12" s="49">
        <f>(E12+'WK 2'!E12+'WK 1'!E12)/3</f>
        <v>217.33333333333334</v>
      </c>
      <c r="G12" s="49"/>
      <c r="H12" s="49"/>
      <c r="I12" s="49">
        <f aca="true" t="shared" si="1" ref="I12:I21">F12+H12</f>
        <v>217.33333333333334</v>
      </c>
      <c r="J12" s="52" t="s">
        <v>52</v>
      </c>
    </row>
    <row r="13" spans="1:10" ht="25.5">
      <c r="A13" s="59">
        <v>3</v>
      </c>
      <c r="B13" s="10" t="str">
        <f>'WK 1'!B13</f>
        <v>Justin C. / Jake E.</v>
      </c>
      <c r="C13" s="47">
        <f>'No Handicap'!E6</f>
        <v>287</v>
      </c>
      <c r="D13" s="47">
        <f>'No Handicap'!E7</f>
        <v>286</v>
      </c>
      <c r="E13" s="47">
        <f t="shared" si="0"/>
        <v>286.5</v>
      </c>
      <c r="F13" s="47">
        <f>(E13+'WK 2'!E13+'WK 1'!E13)/3</f>
        <v>277.5</v>
      </c>
      <c r="G13" s="47"/>
      <c r="H13" s="48"/>
      <c r="I13" s="48">
        <f t="shared" si="1"/>
        <v>277.5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Handicap'!E8</f>
        <v>278</v>
      </c>
      <c r="D14" s="49">
        <f>'No Handicap'!E9</f>
        <v>279</v>
      </c>
      <c r="E14" s="49">
        <f t="shared" si="0"/>
        <v>278.5</v>
      </c>
      <c r="F14" s="49">
        <f>(E14+'WK 2'!E14+'WK 1'!E14)/3</f>
        <v>230.16666666666666</v>
      </c>
      <c r="G14" s="49"/>
      <c r="H14" s="49"/>
      <c r="I14" s="49">
        <f t="shared" si="1"/>
        <v>230.16666666666666</v>
      </c>
      <c r="J14" s="52" t="s">
        <v>51</v>
      </c>
    </row>
    <row r="15" spans="1:10" ht="25.5">
      <c r="A15" s="59">
        <v>5</v>
      </c>
      <c r="B15" s="10">
        <f>'WK 1'!B15</f>
        <v>0</v>
      </c>
      <c r="C15" s="47">
        <f>'No Handicap'!E10</f>
        <v>0</v>
      </c>
      <c r="D15" s="47">
        <f>'No Handicap'!E11</f>
        <v>0</v>
      </c>
      <c r="E15" s="47">
        <f t="shared" si="0"/>
        <v>0</v>
      </c>
      <c r="F15" s="47">
        <f>(E15+'WK 2'!E15+'WK 1'!E15)/3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Handicap'!E12</f>
        <v>0</v>
      </c>
      <c r="D16" s="49">
        <f>'No Handicap'!E13</f>
        <v>0</v>
      </c>
      <c r="E16" s="49">
        <f t="shared" si="0"/>
        <v>0</v>
      </c>
      <c r="F16" s="49">
        <f>(E16+'WK 2'!E16+'WK 1'!E16)/3</f>
        <v>0</v>
      </c>
      <c r="G16" s="49"/>
      <c r="H16" s="49"/>
      <c r="I16" s="49">
        <f>F16+H16</f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Handicap'!E14</f>
        <v>0</v>
      </c>
      <c r="D17" s="47">
        <f>'No Handicap'!E15</f>
        <v>0</v>
      </c>
      <c r="E17" s="47">
        <f t="shared" si="0"/>
        <v>0</v>
      </c>
      <c r="F17" s="47">
        <f>(E17+'WK 2'!E17+'WK 1'!E17)/3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Handicap'!E16</f>
        <v>0</v>
      </c>
      <c r="D18" s="49">
        <f>'No Handicap'!E17</f>
        <v>0</v>
      </c>
      <c r="E18" s="49">
        <f t="shared" si="0"/>
        <v>0</v>
      </c>
      <c r="F18" s="49">
        <f>(E18+'WK 2'!E18+'WK 1'!E18)/3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Handicap'!E18</f>
        <v>0</v>
      </c>
      <c r="D19" s="47">
        <f>'No Handicap'!E19</f>
        <v>0</v>
      </c>
      <c r="E19" s="47">
        <f t="shared" si="0"/>
        <v>0</v>
      </c>
      <c r="F19" s="47">
        <f>(E19+'WK 2'!E19+'WK 1'!E19)/3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Handicap'!E20</f>
        <v>0</v>
      </c>
      <c r="D20" s="49">
        <f>'No Handicap'!E21</f>
        <v>0</v>
      </c>
      <c r="E20" s="49">
        <f t="shared" si="0"/>
        <v>0</v>
      </c>
      <c r="F20" s="49">
        <f>(E20+'WK 2'!E20+'WK 1'!E20)/3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Handicap'!E22</f>
        <v>0</v>
      </c>
      <c r="D21" s="47">
        <f>'No Handicap'!E23</f>
        <v>0</v>
      </c>
      <c r="E21" s="47">
        <f t="shared" si="0"/>
        <v>0</v>
      </c>
      <c r="F21" s="47">
        <f>(E21+'WK 2'!E21+'WK 1'!E21)/3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Handicap'!E24</f>
        <v>0</v>
      </c>
      <c r="D22" s="49">
        <f>'No Handicap'!E25</f>
        <v>0</v>
      </c>
      <c r="E22" s="49">
        <f t="shared" si="0"/>
        <v>0</v>
      </c>
      <c r="F22" s="49">
        <f>(E22+'WK 2'!E22+'WK 1'!E22)/3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Handicap'!E26</f>
        <v>0</v>
      </c>
      <c r="D23" s="47">
        <f>'No Handicap'!E27</f>
        <v>0</v>
      </c>
      <c r="E23" s="47">
        <f t="shared" si="0"/>
        <v>0</v>
      </c>
      <c r="F23" s="47">
        <f>(E23+'WK 2'!E23+'WK 1'!E23)/3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Handicap'!E28</f>
        <v>0</v>
      </c>
      <c r="D24" s="49">
        <f>'No Handicap'!E29</f>
        <v>0</v>
      </c>
      <c r="E24" s="49">
        <f t="shared" si="0"/>
        <v>0</v>
      </c>
      <c r="F24" s="49">
        <f>(E24+'WK 2'!E24+'WK 1'!E24)/3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Handicap'!E30</f>
        <v>0</v>
      </c>
      <c r="D25" s="47">
        <f>'No Handicap'!E31</f>
        <v>0</v>
      </c>
      <c r="E25" s="47">
        <f>(C25+D25)/2</f>
        <v>0</v>
      </c>
      <c r="F25" s="47">
        <f>(E25+'WK 2'!E25+'WK 1'!E25)/3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Handicap'!E32</f>
        <v>0</v>
      </c>
      <c r="D26" s="49">
        <f>'No Handicap'!E33</f>
        <v>0</v>
      </c>
      <c r="E26" s="49">
        <f>(C26+D26)/2</f>
        <v>0</v>
      </c>
      <c r="F26" s="49">
        <f>(E26+'WK 2'!E26+'WK 1'!E26)/3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Handicap'!E34</f>
        <v>0</v>
      </c>
      <c r="D27" s="47">
        <f>'No Handicap'!E35</f>
        <v>0</v>
      </c>
      <c r="E27" s="47">
        <f>(C27+D27)/2</f>
        <v>0</v>
      </c>
      <c r="F27" s="47">
        <f>(E27+'WK 2'!E27+'WK 1'!E27)/3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Handicap'!E36</f>
        <v>0</v>
      </c>
      <c r="D28" s="49">
        <f>'No Handicap'!E37</f>
        <v>0</v>
      </c>
      <c r="E28" s="49">
        <f>(C28+D28)/2</f>
        <v>0</v>
      </c>
      <c r="F28" s="49">
        <f>(E28+'WK 2'!E28+'WK 1'!E28)/3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Handicap'!E38</f>
        <v>0</v>
      </c>
      <c r="D29" s="47">
        <f>'No Handicap'!E39</f>
        <v>0</v>
      </c>
      <c r="E29" s="47">
        <f>(C29+D29)/2</f>
        <v>0</v>
      </c>
      <c r="F29" s="47">
        <f>(E29+'WK 2'!E29+'WK 1'!E29)/3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29"/>
  <sheetViews>
    <sheetView zoomScale="75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4</v>
      </c>
      <c r="D10" s="87"/>
      <c r="E10" s="45" t="s">
        <v>13</v>
      </c>
      <c r="F10" s="45" t="s">
        <v>25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Handicap'!F2</f>
        <v>248</v>
      </c>
      <c r="D11" s="47">
        <f>'No Handicap'!F3</f>
        <v>219</v>
      </c>
      <c r="E11" s="47">
        <f aca="true" t="shared" si="0" ref="E11:E24">(C11+D11)/2</f>
        <v>233.5</v>
      </c>
      <c r="F11" s="47">
        <f>SUM(E11+'WK 3'!E11+'WK 2'!E11)/3</f>
        <v>249.16666666666666</v>
      </c>
      <c r="G11" s="47"/>
      <c r="H11" s="48"/>
      <c r="I11" s="48">
        <f aca="true" t="shared" si="1" ref="I11:I21">F11+H11</f>
        <v>249.16666666666666</v>
      </c>
      <c r="J11" s="45" t="s">
        <v>52</v>
      </c>
    </row>
    <row r="12" spans="1:10" ht="25.5">
      <c r="A12" s="64">
        <v>2</v>
      </c>
      <c r="B12" s="11" t="str">
        <f>'WK 1'!B12</f>
        <v>Jason R. / Brian Mc</v>
      </c>
      <c r="C12" s="49">
        <f>'No Handicap'!F4</f>
        <v>273</v>
      </c>
      <c r="D12" s="49">
        <f>'No Handicap'!F5</f>
        <v>238</v>
      </c>
      <c r="E12" s="49">
        <f t="shared" si="0"/>
        <v>255.5</v>
      </c>
      <c r="F12" s="49">
        <f>SUM(E12+'WK 3'!E12+'WK 2'!E12)/3</f>
        <v>256.8333333333333</v>
      </c>
      <c r="G12" s="49"/>
      <c r="H12" s="49"/>
      <c r="I12" s="49">
        <f t="shared" si="1"/>
        <v>256.8333333333333</v>
      </c>
      <c r="J12" s="52" t="s">
        <v>51</v>
      </c>
    </row>
    <row r="13" spans="1:10" ht="25.5">
      <c r="A13" s="59">
        <v>3</v>
      </c>
      <c r="B13" s="10" t="str">
        <f>'WK 1'!B13</f>
        <v>Justin C. / Jake E.</v>
      </c>
      <c r="C13" s="47">
        <f>'No Handicap'!F6</f>
        <v>282</v>
      </c>
      <c r="D13" s="47">
        <f>'No Handicap'!F7</f>
        <v>274</v>
      </c>
      <c r="E13" s="47">
        <f t="shared" si="0"/>
        <v>278</v>
      </c>
      <c r="F13" s="47">
        <f>SUM(E13+'WK 3'!E13+'WK 2'!E13)/3</f>
        <v>278.1666666666667</v>
      </c>
      <c r="G13" s="47"/>
      <c r="H13" s="48"/>
      <c r="I13" s="48">
        <f t="shared" si="1"/>
        <v>278.1666666666667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Handicap'!F8</f>
        <v>272</v>
      </c>
      <c r="D14" s="49">
        <f>'No Handicap'!F9</f>
        <v>265</v>
      </c>
      <c r="E14" s="49">
        <f t="shared" si="0"/>
        <v>268.5</v>
      </c>
      <c r="F14" s="49">
        <f>SUM(E14+'WK 3'!E14+'WK 2'!E14)/3</f>
        <v>273.8333333333333</v>
      </c>
      <c r="G14" s="49"/>
      <c r="H14" s="49"/>
      <c r="I14" s="49">
        <f t="shared" si="1"/>
        <v>273.8333333333333</v>
      </c>
      <c r="J14" s="52" t="s">
        <v>50</v>
      </c>
    </row>
    <row r="15" spans="1:10" ht="25.5">
      <c r="A15" s="59">
        <v>5</v>
      </c>
      <c r="B15" s="10">
        <f>'WK 1'!B15</f>
        <v>0</v>
      </c>
      <c r="C15" s="47">
        <f>'No Handicap'!F10</f>
        <v>0</v>
      </c>
      <c r="D15" s="47">
        <f>'No Handicap'!F11</f>
        <v>0</v>
      </c>
      <c r="E15" s="47">
        <f t="shared" si="0"/>
        <v>0</v>
      </c>
      <c r="F15" s="47">
        <f>SUM(E15+'WK 3'!E15+'WK 2'!E15)/3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Handicap'!F12</f>
        <v>0</v>
      </c>
      <c r="D16" s="49">
        <f>'No Handicap'!F13</f>
        <v>0</v>
      </c>
      <c r="E16" s="49">
        <f t="shared" si="0"/>
        <v>0</v>
      </c>
      <c r="F16" s="49">
        <f>SUM(E16+'WK 3'!E16+'WK 2'!E16)/3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Handicap'!F14</f>
        <v>0</v>
      </c>
      <c r="D17" s="47">
        <f>'No Handicap'!F15</f>
        <v>0</v>
      </c>
      <c r="E17" s="47">
        <f t="shared" si="0"/>
        <v>0</v>
      </c>
      <c r="F17" s="47">
        <f>SUM(E17+'WK 3'!E17+'WK 2'!E17)/3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Handicap'!F16</f>
        <v>0</v>
      </c>
      <c r="D18" s="49">
        <f>'No Handicap'!F17</f>
        <v>0</v>
      </c>
      <c r="E18" s="49">
        <f t="shared" si="0"/>
        <v>0</v>
      </c>
      <c r="F18" s="49">
        <f>SUM(E18+'WK 3'!E18+'WK 2'!E18)/3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Handicap'!F18</f>
        <v>0</v>
      </c>
      <c r="D19" s="47">
        <f>'No Handicap'!F19</f>
        <v>0</v>
      </c>
      <c r="E19" s="47">
        <f t="shared" si="0"/>
        <v>0</v>
      </c>
      <c r="F19" s="47">
        <f>SUM(E19+'WK 3'!E19+'WK 2'!E19)/3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Handicap'!F20</f>
        <v>0</v>
      </c>
      <c r="D20" s="49">
        <f>'No Handicap'!F21</f>
        <v>0</v>
      </c>
      <c r="E20" s="49">
        <f t="shared" si="0"/>
        <v>0</v>
      </c>
      <c r="F20" s="49">
        <f>SUM(E20+'WK 3'!E20+'WK 2'!E20)/3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Handicap'!F22</f>
        <v>0</v>
      </c>
      <c r="D21" s="47">
        <f>'No Handicap'!F23</f>
        <v>0</v>
      </c>
      <c r="E21" s="47">
        <f t="shared" si="0"/>
        <v>0</v>
      </c>
      <c r="F21" s="47">
        <f>SUM(E21+'WK 3'!E21+'WK 2'!E21)/3</f>
        <v>0</v>
      </c>
      <c r="G21" s="47"/>
      <c r="H21" s="48"/>
      <c r="I21" s="47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Handicap'!F24</f>
        <v>0</v>
      </c>
      <c r="D22" s="49">
        <f>'No Handicap'!F25</f>
        <v>0</v>
      </c>
      <c r="E22" s="49">
        <f t="shared" si="0"/>
        <v>0</v>
      </c>
      <c r="F22" s="49">
        <f>SUM(E22+'WK 3'!E22+'WK 2'!E22)/3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Handicap'!F26</f>
        <v>0</v>
      </c>
      <c r="D23" s="47">
        <f>'No Handicap'!F27</f>
        <v>0</v>
      </c>
      <c r="E23" s="47">
        <f t="shared" si="0"/>
        <v>0</v>
      </c>
      <c r="F23" s="47">
        <f>SUM(E23+'WK 3'!E23+'WK 2'!E23)/3</f>
        <v>0</v>
      </c>
      <c r="G23" s="47"/>
      <c r="H23" s="48"/>
      <c r="I23" s="47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Handicap'!F28</f>
        <v>0</v>
      </c>
      <c r="D24" s="49">
        <f>'No Handicap'!F29</f>
        <v>0</v>
      </c>
      <c r="E24" s="49">
        <f t="shared" si="0"/>
        <v>0</v>
      </c>
      <c r="F24" s="49">
        <f>SUM(E24+'WK 3'!E24+'WK 2'!E24)/3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Handicap'!F30</f>
        <v>0</v>
      </c>
      <c r="D25" s="47">
        <f>'No Handicap'!F31</f>
        <v>0</v>
      </c>
      <c r="E25" s="47">
        <f>(C25+D25)/2</f>
        <v>0</v>
      </c>
      <c r="F25" s="47">
        <f>SUM(E25+'WK 3'!E25+'WK 2'!E25)/3</f>
        <v>0</v>
      </c>
      <c r="G25" s="47"/>
      <c r="H25" s="48"/>
      <c r="I25" s="47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Handicap'!F32</f>
        <v>0</v>
      </c>
      <c r="D26" s="49">
        <f>'No Handicap'!F33</f>
        <v>0</v>
      </c>
      <c r="E26" s="49">
        <f>(C26+D26)/2</f>
        <v>0</v>
      </c>
      <c r="F26" s="49">
        <f>SUM(E26+'WK 3'!E26+'WK 2'!E26)/3</f>
        <v>0</v>
      </c>
      <c r="G26" s="49"/>
      <c r="H26" s="49"/>
      <c r="I26" s="49">
        <f t="shared" si="2"/>
        <v>0</v>
      </c>
      <c r="J26" s="69"/>
    </row>
    <row r="27" spans="1:10" ht="25.5">
      <c r="A27" s="59">
        <v>17</v>
      </c>
      <c r="B27" s="10">
        <f>'WK 1'!B27</f>
        <v>0</v>
      </c>
      <c r="C27" s="47">
        <f>'No Handicap'!F34</f>
        <v>0</v>
      </c>
      <c r="D27" s="47">
        <f>'No Handicap'!F35</f>
        <v>0</v>
      </c>
      <c r="E27" s="47">
        <f>(C27+D27)/2</f>
        <v>0</v>
      </c>
      <c r="F27" s="47">
        <f>SUM(E27+'WK 3'!E27+'WK 2'!E27)/3</f>
        <v>0</v>
      </c>
      <c r="G27" s="47"/>
      <c r="H27" s="48"/>
      <c r="I27" s="47">
        <f t="shared" si="2"/>
        <v>0</v>
      </c>
      <c r="J27" s="70"/>
    </row>
    <row r="28" spans="1:10" ht="27">
      <c r="A28" s="64">
        <v>18</v>
      </c>
      <c r="B28" s="65">
        <f>'WK 1'!B28</f>
        <v>0</v>
      </c>
      <c r="C28" s="49">
        <f>'No Handicap'!F36</f>
        <v>0</v>
      </c>
      <c r="D28" s="49">
        <f>'No Handicap'!F37</f>
        <v>0</v>
      </c>
      <c r="E28" s="49">
        <f>(C28+D28)/2</f>
        <v>0</v>
      </c>
      <c r="F28" s="49">
        <f>SUM(E28+'WK 3'!E28+'WK 2'!E28)/3</f>
        <v>0</v>
      </c>
      <c r="G28" s="49"/>
      <c r="H28" s="49"/>
      <c r="I28" s="49">
        <f t="shared" si="2"/>
        <v>0</v>
      </c>
      <c r="J28" s="69"/>
    </row>
    <row r="29" spans="1:10" ht="27">
      <c r="A29" s="59">
        <v>19</v>
      </c>
      <c r="B29" s="68">
        <f>'WK 1'!B29</f>
        <v>0</v>
      </c>
      <c r="C29" s="47">
        <f>'No Handicap'!F38</f>
        <v>0</v>
      </c>
      <c r="D29" s="47">
        <f>'No Handicap'!F39</f>
        <v>0</v>
      </c>
      <c r="E29" s="47">
        <f>(C29+D29)/2</f>
        <v>0</v>
      </c>
      <c r="F29" s="47">
        <f>SUM(E29+'WK 3'!E29+'WK 2'!E29)/3</f>
        <v>0</v>
      </c>
      <c r="G29" s="47"/>
      <c r="H29" s="48"/>
      <c r="I29" s="47">
        <f>F29+H29</f>
        <v>0</v>
      </c>
      <c r="J29" s="71"/>
    </row>
  </sheetData>
  <sheetProtection/>
  <mergeCells count="1"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9"/>
  <sheetViews>
    <sheetView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5</v>
      </c>
      <c r="D10" s="87"/>
      <c r="E10" s="45" t="s">
        <v>13</v>
      </c>
      <c r="F10" s="45" t="s">
        <v>26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Handicap'!G2</f>
        <v>237</v>
      </c>
      <c r="D11" s="47">
        <f>'No Handicap'!G3</f>
        <v>254</v>
      </c>
      <c r="E11" s="47">
        <f aca="true" t="shared" si="0" ref="E11:E24">(C11+D11)/2</f>
        <v>245.5</v>
      </c>
      <c r="F11" s="47">
        <f>(E11+'WK 4'!E11+'WK 3'!E11)/3</f>
        <v>249.33333333333334</v>
      </c>
      <c r="G11" s="47"/>
      <c r="H11" s="48"/>
      <c r="I11" s="48">
        <f aca="true" t="shared" si="1" ref="I11:I21">F11+H11</f>
        <v>249.33333333333334</v>
      </c>
      <c r="J11" s="45" t="s">
        <v>52</v>
      </c>
    </row>
    <row r="12" spans="1:10" ht="25.5">
      <c r="A12" s="64">
        <v>2</v>
      </c>
      <c r="B12" s="11" t="str">
        <f>'WK 1'!B12</f>
        <v>Jason R. / Brian Mc</v>
      </c>
      <c r="C12" s="49">
        <f>'No Handicap'!G4</f>
        <v>287</v>
      </c>
      <c r="D12" s="49">
        <f>'No Handicap'!G5</f>
        <v>262</v>
      </c>
      <c r="E12" s="49">
        <f t="shared" si="0"/>
        <v>274.5</v>
      </c>
      <c r="F12" s="49">
        <f>(E12+'WK 4'!E12+'WK 3'!E12)/3</f>
        <v>266.1666666666667</v>
      </c>
      <c r="G12" s="49"/>
      <c r="H12" s="49"/>
      <c r="I12" s="49">
        <f t="shared" si="1"/>
        <v>266.1666666666667</v>
      </c>
      <c r="J12" s="52" t="s">
        <v>51</v>
      </c>
    </row>
    <row r="13" spans="1:10" ht="25.5">
      <c r="A13" s="59">
        <v>3</v>
      </c>
      <c r="B13" s="10" t="str">
        <f>'WK 1'!B13</f>
        <v>Justin C. / Jake E.</v>
      </c>
      <c r="C13" s="47">
        <f>'No Handicap'!G6</f>
        <v>294</v>
      </c>
      <c r="D13" s="47">
        <f>'No Handicap'!G7</f>
        <v>291</v>
      </c>
      <c r="E13" s="47">
        <f t="shared" si="0"/>
        <v>292.5</v>
      </c>
      <c r="F13" s="47">
        <f>(E13+'WK 4'!E13+'WK 3'!E13)/3</f>
        <v>285.6666666666667</v>
      </c>
      <c r="G13" s="47"/>
      <c r="H13" s="48"/>
      <c r="I13" s="48">
        <f t="shared" si="1"/>
        <v>285.6666666666667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Handicap'!G8</f>
        <v>273</v>
      </c>
      <c r="D14" s="49">
        <f>'No Handicap'!G9</f>
        <v>284</v>
      </c>
      <c r="E14" s="49">
        <f t="shared" si="0"/>
        <v>278.5</v>
      </c>
      <c r="F14" s="49">
        <f>(E14+'WK 4'!E14+'WK 3'!E14)/3</f>
        <v>275.1666666666667</v>
      </c>
      <c r="G14" s="49"/>
      <c r="H14" s="49"/>
      <c r="I14" s="49">
        <f t="shared" si="1"/>
        <v>275.1666666666667</v>
      </c>
      <c r="J14" s="52" t="s">
        <v>50</v>
      </c>
    </row>
    <row r="15" spans="1:10" ht="25.5">
      <c r="A15" s="59">
        <v>5</v>
      </c>
      <c r="B15" s="10">
        <f>'WK 1'!B15</f>
        <v>0</v>
      </c>
      <c r="C15" s="47">
        <f>'No Handicap'!G10</f>
        <v>0</v>
      </c>
      <c r="D15" s="47">
        <f>'No Handicap'!G11</f>
        <v>0</v>
      </c>
      <c r="E15" s="47">
        <f t="shared" si="0"/>
        <v>0</v>
      </c>
      <c r="F15" s="47">
        <f>(E15+'WK 4'!E15+'WK 3'!E15)/3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Handicap'!G12</f>
        <v>0</v>
      </c>
      <c r="D16" s="49">
        <f>'No Handicap'!G13</f>
        <v>0</v>
      </c>
      <c r="E16" s="49">
        <f t="shared" si="0"/>
        <v>0</v>
      </c>
      <c r="F16" s="49">
        <f>(E16+'WK 4'!E16+'WK 3'!E16)/3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Handicap'!G14</f>
        <v>0</v>
      </c>
      <c r="D17" s="47">
        <f>'No Handicap'!G15</f>
        <v>0</v>
      </c>
      <c r="E17" s="47">
        <f t="shared" si="0"/>
        <v>0</v>
      </c>
      <c r="F17" s="47">
        <f>(E17+'WK 4'!E17+'WK 3'!E17)/3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Handicap'!G16</f>
        <v>0</v>
      </c>
      <c r="D18" s="49">
        <f>'No Handicap'!G17</f>
        <v>0</v>
      </c>
      <c r="E18" s="49">
        <f t="shared" si="0"/>
        <v>0</v>
      </c>
      <c r="F18" s="49">
        <f>(E18+'WK 4'!E18+'WK 3'!E18)/3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Handicap'!G18</f>
        <v>0</v>
      </c>
      <c r="D19" s="47">
        <f>'No Handicap'!G19</f>
        <v>0</v>
      </c>
      <c r="E19" s="47">
        <f t="shared" si="0"/>
        <v>0</v>
      </c>
      <c r="F19" s="47">
        <f>(E19+'WK 4'!E19+'WK 3'!E19)/3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Handicap'!G20</f>
        <v>0</v>
      </c>
      <c r="D20" s="49">
        <f>'No Handicap'!G21</f>
        <v>0</v>
      </c>
      <c r="E20" s="49">
        <f t="shared" si="0"/>
        <v>0</v>
      </c>
      <c r="F20" s="49">
        <f>(E20+'WK 4'!E20+'WK 3'!E20)/3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Handicap'!G22</f>
        <v>0</v>
      </c>
      <c r="D21" s="47">
        <f>'No Handicap'!G23</f>
        <v>0</v>
      </c>
      <c r="E21" s="47">
        <f t="shared" si="0"/>
        <v>0</v>
      </c>
      <c r="F21" s="47">
        <f>(E21+'WK 4'!E21+'WK 3'!E21)/3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Handicap'!G24</f>
        <v>0</v>
      </c>
      <c r="D22" s="49">
        <f>'No Handicap'!G25</f>
        <v>0</v>
      </c>
      <c r="E22" s="49">
        <f t="shared" si="0"/>
        <v>0</v>
      </c>
      <c r="F22" s="49">
        <f>(E22+'WK 4'!E22+'WK 3'!E22)/3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Handicap'!G26</f>
        <v>0</v>
      </c>
      <c r="D23" s="47">
        <f>'No Handicap'!G27</f>
        <v>0</v>
      </c>
      <c r="E23" s="47">
        <f t="shared" si="0"/>
        <v>0</v>
      </c>
      <c r="F23" s="47">
        <f>(E23+'WK 4'!E23+'WK 3'!E23)/3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Handicap'!G28</f>
        <v>0</v>
      </c>
      <c r="D24" s="49">
        <f>'No Handicap'!G29</f>
        <v>0</v>
      </c>
      <c r="E24" s="49">
        <f t="shared" si="0"/>
        <v>0</v>
      </c>
      <c r="F24" s="49">
        <f>(E24+'WK 4'!E24+'WK 3'!E24)/3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Handicap'!G30</f>
        <v>0</v>
      </c>
      <c r="D25" s="47">
        <f>'No Handicap'!G31</f>
        <v>0</v>
      </c>
      <c r="E25" s="47">
        <f>(C25+D25)/2</f>
        <v>0</v>
      </c>
      <c r="F25" s="47">
        <f>(E25+'WK 4'!E25+'WK 3'!E25)/3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Handicap'!G32</f>
        <v>0</v>
      </c>
      <c r="D26" s="49">
        <f>'No Handicap'!G33</f>
        <v>0</v>
      </c>
      <c r="E26" s="49">
        <f>(C26+D26)/2</f>
        <v>0</v>
      </c>
      <c r="F26" s="49">
        <f>(E26+'WK 4'!E26+'WK 3'!E26)/3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Handicap'!G34</f>
        <v>0</v>
      </c>
      <c r="D27" s="47">
        <f>'No Handicap'!G35</f>
        <v>0</v>
      </c>
      <c r="E27" s="47">
        <f>(C27+D27)/2</f>
        <v>0</v>
      </c>
      <c r="F27" s="47">
        <f>(E27+'WK 4'!E27+'WK 3'!E27)/3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Handicap'!G36</f>
        <v>0</v>
      </c>
      <c r="D28" s="49">
        <f>'No Handicap'!G37</f>
        <v>0</v>
      </c>
      <c r="E28" s="49">
        <f>(C28+D28)/2</f>
        <v>0</v>
      </c>
      <c r="F28" s="49">
        <f>(E28+'WK 4'!E28+'WK 3'!E28)/3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Handicap'!G38</f>
        <v>0</v>
      </c>
      <c r="D29" s="47">
        <f>'No Handicap'!G39</f>
        <v>0</v>
      </c>
      <c r="E29" s="47">
        <f>(C29+D29)/2</f>
        <v>0</v>
      </c>
      <c r="F29" s="47">
        <f>(E29+'WK 4'!E29+'WK 3'!E29)/3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29"/>
  <sheetViews>
    <sheetView zoomScale="75" zoomScaleNormal="75" zoomScalePageLayoutView="0" workbookViewId="0" topLeftCell="A6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6</v>
      </c>
      <c r="D10" s="87"/>
      <c r="E10" s="45" t="s">
        <v>13</v>
      </c>
      <c r="F10" s="45" t="s">
        <v>27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Handicap'!H2</f>
        <v>252</v>
      </c>
      <c r="D11" s="47">
        <f>'No Handicap'!H3</f>
        <v>221</v>
      </c>
      <c r="E11" s="47">
        <f aca="true" t="shared" si="0" ref="E11:E24">(C11+D11)/2</f>
        <v>236.5</v>
      </c>
      <c r="F11" s="47">
        <f>(E11+'WK 5'!E11+'WK 4'!E11)/3</f>
        <v>238.5</v>
      </c>
      <c r="G11" s="47"/>
      <c r="H11" s="48"/>
      <c r="I11" s="48">
        <f aca="true" t="shared" si="1" ref="I11:I21">F11+H11</f>
        <v>238.5</v>
      </c>
      <c r="J11" s="45" t="s">
        <v>52</v>
      </c>
    </row>
    <row r="12" spans="1:10" ht="25.5">
      <c r="A12" s="64">
        <v>2</v>
      </c>
      <c r="B12" s="11" t="str">
        <f>'WK 1'!B12</f>
        <v>Jason R. / Brian Mc</v>
      </c>
      <c r="C12" s="49">
        <f>'No Handicap'!H4</f>
        <v>281</v>
      </c>
      <c r="D12" s="49">
        <f>'No Handicap'!H5</f>
        <v>253</v>
      </c>
      <c r="E12" s="49">
        <f t="shared" si="0"/>
        <v>267</v>
      </c>
      <c r="F12" s="49">
        <f>(E12+'WK 5'!E12+'WK 4'!E12)/3</f>
        <v>265.6666666666667</v>
      </c>
      <c r="G12" s="49"/>
      <c r="H12" s="49"/>
      <c r="I12" s="49">
        <f t="shared" si="1"/>
        <v>265.6666666666667</v>
      </c>
      <c r="J12" s="52" t="s">
        <v>51</v>
      </c>
    </row>
    <row r="13" spans="1:10" ht="25.5">
      <c r="A13" s="59">
        <v>3</v>
      </c>
      <c r="B13" s="10" t="str">
        <f>'WK 1'!B13</f>
        <v>Justin C. / Jake E.</v>
      </c>
      <c r="C13" s="47">
        <f>'No Handicap'!H6</f>
        <v>283</v>
      </c>
      <c r="D13" s="47">
        <f>'No Handicap'!H7</f>
        <v>287</v>
      </c>
      <c r="E13" s="47">
        <f t="shared" si="0"/>
        <v>285</v>
      </c>
      <c r="F13" s="47">
        <f>(E13+'WK 5'!E13+'WK 4'!E13)/3</f>
        <v>285.1666666666667</v>
      </c>
      <c r="G13" s="47"/>
      <c r="H13" s="48"/>
      <c r="I13" s="48">
        <f t="shared" si="1"/>
        <v>285.1666666666667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Handicap'!H8</f>
        <v>273</v>
      </c>
      <c r="D14" s="49">
        <f>'No Handicap'!H9</f>
        <v>269</v>
      </c>
      <c r="E14" s="49">
        <f t="shared" si="0"/>
        <v>271</v>
      </c>
      <c r="F14" s="49">
        <f>(E14+'WK 5'!E14+'WK 4'!E14)/3</f>
        <v>272.6666666666667</v>
      </c>
      <c r="G14" s="49"/>
      <c r="H14" s="49"/>
      <c r="I14" s="49">
        <f t="shared" si="1"/>
        <v>272.6666666666667</v>
      </c>
      <c r="J14" s="52" t="s">
        <v>50</v>
      </c>
    </row>
    <row r="15" spans="1:10" ht="25.5">
      <c r="A15" s="59">
        <v>5</v>
      </c>
      <c r="B15" s="10">
        <f>'WK 1'!B15</f>
        <v>0</v>
      </c>
      <c r="C15" s="47">
        <f>'No Handicap'!H10</f>
        <v>0</v>
      </c>
      <c r="D15" s="47">
        <f>'No Handicap'!H11</f>
        <v>0</v>
      </c>
      <c r="E15" s="47">
        <f t="shared" si="0"/>
        <v>0</v>
      </c>
      <c r="F15" s="47">
        <f>(E15+'WK 5'!E15+'WK 4'!E15)/3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Handicap'!H12</f>
        <v>0</v>
      </c>
      <c r="D16" s="49">
        <f>'No Handicap'!H13</f>
        <v>0</v>
      </c>
      <c r="E16" s="49">
        <f t="shared" si="0"/>
        <v>0</v>
      </c>
      <c r="F16" s="49">
        <f>(E16+'WK 5'!E16+'WK 4'!E16)/3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Handicap'!H14</f>
        <v>0</v>
      </c>
      <c r="D17" s="47">
        <f>'No Handicap'!H15</f>
        <v>0</v>
      </c>
      <c r="E17" s="47">
        <f t="shared" si="0"/>
        <v>0</v>
      </c>
      <c r="F17" s="47">
        <f>(E17+'WK 5'!E17+'WK 4'!E17)/3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Handicap'!H16</f>
        <v>0</v>
      </c>
      <c r="D18" s="49">
        <f>'No Handicap'!H17</f>
        <v>0</v>
      </c>
      <c r="E18" s="49">
        <f t="shared" si="0"/>
        <v>0</v>
      </c>
      <c r="F18" s="49">
        <f>(E18+'WK 5'!E18+'WK 4'!E18)/3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Handicap'!H18</f>
        <v>0</v>
      </c>
      <c r="D19" s="47">
        <f>'No Handicap'!H19</f>
        <v>0</v>
      </c>
      <c r="E19" s="47">
        <f t="shared" si="0"/>
        <v>0</v>
      </c>
      <c r="F19" s="47">
        <f>(E19+'WK 5'!E19+'WK 4'!E19)/3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Handicap'!H20</f>
        <v>0</v>
      </c>
      <c r="D20" s="49">
        <f>'No Handicap'!H21</f>
        <v>0</v>
      </c>
      <c r="E20" s="49">
        <f t="shared" si="0"/>
        <v>0</v>
      </c>
      <c r="F20" s="49">
        <f>(E20+'WK 5'!E20+'WK 4'!E20)/3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Handicap'!H22</f>
        <v>0</v>
      </c>
      <c r="D21" s="47">
        <f>'No Handicap'!H23</f>
        <v>0</v>
      </c>
      <c r="E21" s="47">
        <f t="shared" si="0"/>
        <v>0</v>
      </c>
      <c r="F21" s="47">
        <f>(E21+'WK 5'!E21+'WK 4'!E21)/3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Handicap'!H24</f>
        <v>0</v>
      </c>
      <c r="D22" s="49">
        <f>'No Handicap'!H25</f>
        <v>0</v>
      </c>
      <c r="E22" s="49">
        <f t="shared" si="0"/>
        <v>0</v>
      </c>
      <c r="F22" s="49">
        <f>(E22+'WK 5'!E22+'WK 4'!E22)/3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Handicap'!H26</f>
        <v>0</v>
      </c>
      <c r="D23" s="47">
        <f>'No Handicap'!H27</f>
        <v>0</v>
      </c>
      <c r="E23" s="47">
        <f t="shared" si="0"/>
        <v>0</v>
      </c>
      <c r="F23" s="47">
        <f>(E23+'WK 5'!E23+'WK 4'!E23)/3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Handicap'!H28</f>
        <v>0</v>
      </c>
      <c r="D24" s="49">
        <f>'No Handicap'!H29</f>
        <v>0</v>
      </c>
      <c r="E24" s="49">
        <f t="shared" si="0"/>
        <v>0</v>
      </c>
      <c r="F24" s="49">
        <f>(E24+'WK 5'!E24+'WK 4'!E24)/3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Handicap'!H30</f>
        <v>0</v>
      </c>
      <c r="D25" s="47">
        <f>'No Handicap'!H31</f>
        <v>0</v>
      </c>
      <c r="E25" s="47">
        <f>(C25+D25)/2</f>
        <v>0</v>
      </c>
      <c r="F25" s="47">
        <f>(E25+'WK 5'!E25+'WK 4'!E25)/3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Handicap'!H32</f>
        <v>0</v>
      </c>
      <c r="D26" s="49">
        <f>'No Handicap'!H33</f>
        <v>0</v>
      </c>
      <c r="E26" s="49">
        <f>(C26+D26)/2</f>
        <v>0</v>
      </c>
      <c r="F26" s="49">
        <f>(E26+'WK 5'!E26+'WK 4'!E26)/3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Handicap'!H34</f>
        <v>0</v>
      </c>
      <c r="D27" s="47">
        <f>'No Handicap'!H35</f>
        <v>0</v>
      </c>
      <c r="E27" s="47">
        <f>(C27+D27)/2</f>
        <v>0</v>
      </c>
      <c r="F27" s="47">
        <f>(E27+'WK 5'!E27+'WK 4'!E27)/3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Handicap'!H36</f>
        <v>0</v>
      </c>
      <c r="D28" s="49">
        <f>'No Handicap'!H37</f>
        <v>0</v>
      </c>
      <c r="E28" s="49">
        <f>(C28+D28)/2</f>
        <v>0</v>
      </c>
      <c r="F28" s="49">
        <f>(E28+'WK 5'!E28+'WK 4'!E28)/3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Handicap'!H38</f>
        <v>0</v>
      </c>
      <c r="D29" s="47">
        <f>'No Handicap'!H39</f>
        <v>0</v>
      </c>
      <c r="E29" s="47">
        <f>(C29+D29)/2</f>
        <v>0</v>
      </c>
      <c r="F29" s="47">
        <f>(E29+'WK 5'!E29+'WK 4'!E29)/3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Q29"/>
  <sheetViews>
    <sheetView zoomScale="75" zoomScaleNormal="75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7</v>
      </c>
      <c r="D10" s="87"/>
      <c r="E10" s="45" t="s">
        <v>13</v>
      </c>
      <c r="F10" s="45" t="s">
        <v>28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Handicap'!I2</f>
        <v>273</v>
      </c>
      <c r="D11" s="47">
        <f>'No Handicap'!I3</f>
        <v>277</v>
      </c>
      <c r="E11" s="47">
        <f aca="true" t="shared" si="0" ref="E11:E24">(C11+D11)/2</f>
        <v>275</v>
      </c>
      <c r="F11" s="47">
        <f>(E11+'WK 6'!E11+'WK 5'!E11)/3</f>
        <v>252.33333333333334</v>
      </c>
      <c r="G11" s="47"/>
      <c r="H11" s="48"/>
      <c r="I11" s="48">
        <f aca="true" t="shared" si="1" ref="I11:I21">F11+H11</f>
        <v>252.33333333333334</v>
      </c>
      <c r="J11" s="45" t="s">
        <v>52</v>
      </c>
    </row>
    <row r="12" spans="1:17" ht="25.5">
      <c r="A12" s="64">
        <v>2</v>
      </c>
      <c r="B12" s="11" t="str">
        <f>'WK 1'!B12</f>
        <v>Jason R. / Brian Mc</v>
      </c>
      <c r="C12" s="49">
        <f>'No Handicap'!I4</f>
        <v>276</v>
      </c>
      <c r="D12" s="49">
        <f>'No Handicap'!I5</f>
        <v>273</v>
      </c>
      <c r="E12" s="49">
        <f t="shared" si="0"/>
        <v>274.5</v>
      </c>
      <c r="F12" s="49">
        <f>(E12+'WK 6'!E12+'WK 5'!E12)/3</f>
        <v>272</v>
      </c>
      <c r="G12" s="49"/>
      <c r="H12" s="49"/>
      <c r="I12" s="49">
        <f t="shared" si="1"/>
        <v>272</v>
      </c>
      <c r="J12" s="52" t="s">
        <v>51</v>
      </c>
      <c r="Q12" s="53"/>
    </row>
    <row r="13" spans="1:17" ht="25.5">
      <c r="A13" s="59">
        <v>3</v>
      </c>
      <c r="B13" s="10" t="str">
        <f>'WK 1'!B13</f>
        <v>Justin C. / Jake E.</v>
      </c>
      <c r="C13" s="47">
        <f>'No Handicap'!I6</f>
        <v>295</v>
      </c>
      <c r="D13" s="47">
        <f>'No Handicap'!I7</f>
        <v>278</v>
      </c>
      <c r="E13" s="47">
        <f t="shared" si="0"/>
        <v>286.5</v>
      </c>
      <c r="F13" s="47">
        <f>(E13+'WK 6'!E13+'WK 5'!E13)/3</f>
        <v>288</v>
      </c>
      <c r="G13" s="47"/>
      <c r="H13" s="48"/>
      <c r="I13" s="48">
        <f t="shared" si="1"/>
        <v>288</v>
      </c>
      <c r="J13" s="45" t="s">
        <v>49</v>
      </c>
      <c r="Q13" s="53"/>
    </row>
    <row r="14" spans="1:17" ht="25.5">
      <c r="A14" s="64">
        <v>4</v>
      </c>
      <c r="B14" s="11" t="str">
        <f>'WK 1'!B14</f>
        <v>Cameron H. / Colin C.</v>
      </c>
      <c r="C14" s="49">
        <f>'No Handicap'!I8</f>
        <v>280</v>
      </c>
      <c r="D14" s="49">
        <f>'No Handicap'!I9</f>
        <v>289</v>
      </c>
      <c r="E14" s="49">
        <f t="shared" si="0"/>
        <v>284.5</v>
      </c>
      <c r="F14" s="49">
        <f>(E14+'WK 6'!E14+'WK 5'!E14)/3</f>
        <v>278</v>
      </c>
      <c r="G14" s="49"/>
      <c r="H14" s="49"/>
      <c r="I14" s="49">
        <f t="shared" si="1"/>
        <v>278</v>
      </c>
      <c r="J14" s="52" t="s">
        <v>50</v>
      </c>
      <c r="Q14" s="53"/>
    </row>
    <row r="15" spans="1:10" ht="25.5">
      <c r="A15" s="59">
        <v>5</v>
      </c>
      <c r="B15" s="10">
        <f>'WK 1'!B15</f>
        <v>0</v>
      </c>
      <c r="C15" s="47">
        <f>'No Handicap'!I10</f>
        <v>0</v>
      </c>
      <c r="D15" s="47">
        <f>'No Handicap'!I11</f>
        <v>0</v>
      </c>
      <c r="E15" s="47">
        <f t="shared" si="0"/>
        <v>0</v>
      </c>
      <c r="F15" s="47">
        <f>(E15+'WK 6'!E15+'WK 5'!E15)/3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Handicap'!I12</f>
        <v>0</v>
      </c>
      <c r="D16" s="49">
        <f>'No Handicap'!I13</f>
        <v>0</v>
      </c>
      <c r="E16" s="49">
        <f t="shared" si="0"/>
        <v>0</v>
      </c>
      <c r="F16" s="49">
        <f>(E16+'WK 6'!E16+'WK 5'!E16)/3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Handicap'!I14</f>
        <v>0</v>
      </c>
      <c r="D17" s="47">
        <f>'No Handicap'!I15</f>
        <v>0</v>
      </c>
      <c r="E17" s="47">
        <f t="shared" si="0"/>
        <v>0</v>
      </c>
      <c r="F17" s="47">
        <f>(E17+'WK 6'!E17+'WK 5'!E17)/3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Handicap'!I16</f>
        <v>0</v>
      </c>
      <c r="D18" s="49">
        <f>'No Handicap'!I17</f>
        <v>0</v>
      </c>
      <c r="E18" s="49">
        <f t="shared" si="0"/>
        <v>0</v>
      </c>
      <c r="F18" s="49">
        <f>(E18+'WK 6'!E18+'WK 5'!E18)/3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Handicap'!I18</f>
        <v>0</v>
      </c>
      <c r="D19" s="47">
        <f>'No Handicap'!I19</f>
        <v>0</v>
      </c>
      <c r="E19" s="47">
        <f t="shared" si="0"/>
        <v>0</v>
      </c>
      <c r="F19" s="47">
        <f>(E19+'WK 6'!E19+'WK 5'!E19)/3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Handicap'!I20</f>
        <v>0</v>
      </c>
      <c r="D20" s="49">
        <f>'No Handicap'!I21</f>
        <v>0</v>
      </c>
      <c r="E20" s="49">
        <f t="shared" si="0"/>
        <v>0</v>
      </c>
      <c r="F20" s="49">
        <f>(E20+'WK 6'!E20+'WK 5'!E20)/3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Handicap'!I22</f>
        <v>0</v>
      </c>
      <c r="D21" s="47">
        <f>'No Handicap'!I23</f>
        <v>0</v>
      </c>
      <c r="E21" s="47">
        <f t="shared" si="0"/>
        <v>0</v>
      </c>
      <c r="F21" s="47">
        <f>(E21+'WK 6'!E21+'WK 5'!E21)/3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Handicap'!I24</f>
        <v>0</v>
      </c>
      <c r="D22" s="49">
        <f>'No Handicap'!I25</f>
        <v>0</v>
      </c>
      <c r="E22" s="49">
        <f t="shared" si="0"/>
        <v>0</v>
      </c>
      <c r="F22" s="49">
        <f>(E22+'WK 6'!E22+'WK 5'!E22)/3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Handicap'!I26</f>
        <v>0</v>
      </c>
      <c r="D23" s="47">
        <f>'No Handicap'!I27</f>
        <v>0</v>
      </c>
      <c r="E23" s="47">
        <f t="shared" si="0"/>
        <v>0</v>
      </c>
      <c r="F23" s="47">
        <f>(E23+'WK 6'!E23+'WK 5'!E23)/3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Handicap'!I28</f>
        <v>0</v>
      </c>
      <c r="D24" s="49">
        <f>'No Handicap'!I29</f>
        <v>0</v>
      </c>
      <c r="E24" s="49">
        <f t="shared" si="0"/>
        <v>0</v>
      </c>
      <c r="F24" s="49">
        <f>(E24+'WK 6'!E24+'WK 5'!E24)/3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Handicap'!I30</f>
        <v>0</v>
      </c>
      <c r="D25" s="47">
        <f>'No Handicap'!I31</f>
        <v>0</v>
      </c>
      <c r="E25" s="47">
        <f>(C25+D25)/2</f>
        <v>0</v>
      </c>
      <c r="F25" s="47">
        <f>(E25+'WK 6'!E25+'WK 5'!E25)/3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Handicap'!I32</f>
        <v>0</v>
      </c>
      <c r="D26" s="49">
        <f>'No Handicap'!I33</f>
        <v>0</v>
      </c>
      <c r="E26" s="49">
        <f>(C26+D26)/2</f>
        <v>0</v>
      </c>
      <c r="F26" s="49">
        <f>(E26+'WK 6'!E26+'WK 5'!E26)/3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Handicap'!I34</f>
        <v>0</v>
      </c>
      <c r="D27" s="47">
        <f>'No Handicap'!I35</f>
        <v>0</v>
      </c>
      <c r="E27" s="47">
        <f>(C27+D27)/2</f>
        <v>0</v>
      </c>
      <c r="F27" s="47">
        <f>(E27+'WK 6'!E27+'WK 5'!E27)/3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Handicap'!I36</f>
        <v>0</v>
      </c>
      <c r="D28" s="49">
        <f>'No Handicap'!I37</f>
        <v>0</v>
      </c>
      <c r="E28" s="49">
        <f>(C28+D28)/2</f>
        <v>0</v>
      </c>
      <c r="F28" s="49">
        <f>(E28+'WK 6'!E28+'WK 5'!E28)/3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Handicap'!I38</f>
        <v>0</v>
      </c>
      <c r="D29" s="47">
        <f>'No Handicap'!I39</f>
        <v>0</v>
      </c>
      <c r="E29" s="47">
        <f>(C29+D29)/2</f>
        <v>0</v>
      </c>
      <c r="F29" s="47">
        <f>(E29+'WK 6'!E29+'WK 5'!E29)/3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29"/>
  <sheetViews>
    <sheetView zoomScale="70" zoomScaleNormal="70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5" ht="20.25"/>
    <row r="10" spans="1:10" ht="25.5">
      <c r="A10" s="59"/>
      <c r="B10" s="44" t="s">
        <v>18</v>
      </c>
      <c r="C10" s="86" t="s">
        <v>8</v>
      </c>
      <c r="D10" s="87"/>
      <c r="E10" s="45" t="s">
        <v>13</v>
      </c>
      <c r="F10" s="45" t="s">
        <v>30</v>
      </c>
      <c r="G10" s="45" t="s">
        <v>15</v>
      </c>
      <c r="H10" s="45" t="s">
        <v>16</v>
      </c>
      <c r="I10" s="46" t="s">
        <v>22</v>
      </c>
      <c r="J10" s="45" t="s">
        <v>20</v>
      </c>
    </row>
    <row r="11" spans="1:10" ht="25.5">
      <c r="A11" s="59">
        <v>1</v>
      </c>
      <c r="B11" s="10" t="str">
        <f>'WK 1'!B11</f>
        <v>Bob W. / Jacob D.</v>
      </c>
      <c r="C11" s="47">
        <f>'No Handicap'!J2</f>
        <v>263</v>
      </c>
      <c r="D11" s="47">
        <f>'No Handicap'!J3</f>
        <v>261</v>
      </c>
      <c r="E11" s="47">
        <f aca="true" t="shared" si="0" ref="E11:E24">(C11+D11)/2</f>
        <v>262</v>
      </c>
      <c r="F11" s="47">
        <f>(E11+'WK 7'!E11+'WK 6'!E11)/3</f>
        <v>257.8333333333333</v>
      </c>
      <c r="G11" s="47"/>
      <c r="H11" s="48"/>
      <c r="I11" s="48">
        <f aca="true" t="shared" si="1" ref="I11:I21">F11+H11</f>
        <v>257.8333333333333</v>
      </c>
      <c r="J11" s="45" t="s">
        <v>52</v>
      </c>
    </row>
    <row r="12" spans="1:10" ht="25.5">
      <c r="A12" s="64">
        <v>2</v>
      </c>
      <c r="B12" s="11" t="str">
        <f>'WK 1'!B12</f>
        <v>Jason R. / Brian Mc</v>
      </c>
      <c r="C12" s="49">
        <f>'No Handicap'!J4</f>
        <v>274</v>
      </c>
      <c r="D12" s="49">
        <f>'No Handicap'!J5</f>
        <v>250</v>
      </c>
      <c r="E12" s="49">
        <f t="shared" si="0"/>
        <v>262</v>
      </c>
      <c r="F12" s="49">
        <f>(E12+'WK 7'!E12+'WK 6'!E12)/3</f>
        <v>267.8333333333333</v>
      </c>
      <c r="G12" s="49"/>
      <c r="H12" s="49"/>
      <c r="I12" s="49">
        <f t="shared" si="1"/>
        <v>267.8333333333333</v>
      </c>
      <c r="J12" s="52" t="s">
        <v>51</v>
      </c>
    </row>
    <row r="13" spans="1:10" ht="25.5">
      <c r="A13" s="59">
        <v>3</v>
      </c>
      <c r="B13" s="10" t="str">
        <f>'WK 1'!B13</f>
        <v>Justin C. / Jake E.</v>
      </c>
      <c r="C13" s="47">
        <f>'No Handicap'!J6</f>
        <v>283</v>
      </c>
      <c r="D13" s="47">
        <f>'No Handicap'!J7</f>
        <v>253</v>
      </c>
      <c r="E13" s="47">
        <f t="shared" si="0"/>
        <v>268</v>
      </c>
      <c r="F13" s="47">
        <f>(E13+'WK 7'!E13+'WK 6'!E13)/3</f>
        <v>279.8333333333333</v>
      </c>
      <c r="G13" s="47"/>
      <c r="H13" s="48"/>
      <c r="I13" s="48">
        <f t="shared" si="1"/>
        <v>279.8333333333333</v>
      </c>
      <c r="J13" s="45" t="s">
        <v>49</v>
      </c>
    </row>
    <row r="14" spans="1:10" ht="25.5">
      <c r="A14" s="64">
        <v>4</v>
      </c>
      <c r="B14" s="11" t="str">
        <f>'WK 1'!B14</f>
        <v>Cameron H. / Colin C.</v>
      </c>
      <c r="C14" s="49">
        <f>'No Handicap'!J8</f>
        <v>270</v>
      </c>
      <c r="D14" s="49">
        <f>'No Handicap'!J9</f>
        <v>271</v>
      </c>
      <c r="E14" s="49">
        <f t="shared" si="0"/>
        <v>270.5</v>
      </c>
      <c r="F14" s="49">
        <f>(E14+'WK 7'!E14+'WK 6'!E14)/3</f>
        <v>275.3333333333333</v>
      </c>
      <c r="G14" s="49"/>
      <c r="H14" s="49"/>
      <c r="I14" s="49">
        <f t="shared" si="1"/>
        <v>275.3333333333333</v>
      </c>
      <c r="J14" s="52" t="s">
        <v>50</v>
      </c>
    </row>
    <row r="15" spans="1:10" ht="25.5">
      <c r="A15" s="59">
        <v>5</v>
      </c>
      <c r="B15" s="10">
        <f>'WK 1'!B15</f>
        <v>0</v>
      </c>
      <c r="C15" s="47">
        <f>'No Handicap'!J10</f>
        <v>0</v>
      </c>
      <c r="D15" s="47">
        <f>'No Handicap'!J11</f>
        <v>0</v>
      </c>
      <c r="E15" s="47">
        <f t="shared" si="0"/>
        <v>0</v>
      </c>
      <c r="F15" s="47">
        <f>(E15+'WK 7'!E15+'WK 6'!E15)/3</f>
        <v>0</v>
      </c>
      <c r="G15" s="47"/>
      <c r="H15" s="48"/>
      <c r="I15" s="48">
        <f t="shared" si="1"/>
        <v>0</v>
      </c>
      <c r="J15" s="45"/>
    </row>
    <row r="16" spans="1:10" ht="25.5">
      <c r="A16" s="64">
        <v>6</v>
      </c>
      <c r="B16" s="11">
        <f>'WK 1'!B16</f>
        <v>0</v>
      </c>
      <c r="C16" s="49">
        <f>'No Handicap'!J12</f>
        <v>0</v>
      </c>
      <c r="D16" s="49">
        <f>'No Handicap'!J13</f>
        <v>0</v>
      </c>
      <c r="E16" s="49">
        <f t="shared" si="0"/>
        <v>0</v>
      </c>
      <c r="F16" s="49">
        <f>(E16+'WK 7'!E16+'WK 6'!E16)/3</f>
        <v>0</v>
      </c>
      <c r="G16" s="49"/>
      <c r="H16" s="49"/>
      <c r="I16" s="49">
        <f t="shared" si="1"/>
        <v>0</v>
      </c>
      <c r="J16" s="52"/>
    </row>
    <row r="17" spans="1:10" ht="25.5">
      <c r="A17" s="59">
        <v>7</v>
      </c>
      <c r="B17" s="10">
        <f>'WK 1'!B17</f>
        <v>0</v>
      </c>
      <c r="C17" s="47">
        <f>'No Handicap'!J14</f>
        <v>0</v>
      </c>
      <c r="D17" s="47">
        <f>'No Handicap'!J15</f>
        <v>0</v>
      </c>
      <c r="E17" s="47">
        <f t="shared" si="0"/>
        <v>0</v>
      </c>
      <c r="F17" s="47">
        <f>(E17+'WK 7'!E17+'WK 6'!E17)/3</f>
        <v>0</v>
      </c>
      <c r="G17" s="47"/>
      <c r="H17" s="48"/>
      <c r="I17" s="48">
        <f t="shared" si="1"/>
        <v>0</v>
      </c>
      <c r="J17" s="45"/>
    </row>
    <row r="18" spans="1:10" ht="25.5">
      <c r="A18" s="64">
        <v>8</v>
      </c>
      <c r="B18" s="11">
        <f>'WK 1'!B18</f>
        <v>0</v>
      </c>
      <c r="C18" s="49">
        <f>'No Handicap'!J16</f>
        <v>0</v>
      </c>
      <c r="D18" s="49">
        <f>'No Handicap'!J17</f>
        <v>0</v>
      </c>
      <c r="E18" s="49">
        <f t="shared" si="0"/>
        <v>0</v>
      </c>
      <c r="F18" s="49">
        <f>(E18+'WK 7'!E18+'WK 6'!E18)/3</f>
        <v>0</v>
      </c>
      <c r="G18" s="49"/>
      <c r="H18" s="49"/>
      <c r="I18" s="49">
        <f t="shared" si="1"/>
        <v>0</v>
      </c>
      <c r="J18" s="52"/>
    </row>
    <row r="19" spans="1:10" ht="25.5">
      <c r="A19" s="59">
        <v>9</v>
      </c>
      <c r="B19" s="10">
        <f>'WK 1'!B19</f>
        <v>0</v>
      </c>
      <c r="C19" s="47">
        <f>'No Handicap'!J18</f>
        <v>0</v>
      </c>
      <c r="D19" s="47">
        <f>'No Handicap'!J19</f>
        <v>0</v>
      </c>
      <c r="E19" s="47">
        <f t="shared" si="0"/>
        <v>0</v>
      </c>
      <c r="F19" s="47">
        <f>(E19+'WK 7'!E19+'WK 6'!E19)/3</f>
        <v>0</v>
      </c>
      <c r="G19" s="47"/>
      <c r="H19" s="48"/>
      <c r="I19" s="48">
        <f t="shared" si="1"/>
        <v>0</v>
      </c>
      <c r="J19" s="45"/>
    </row>
    <row r="20" spans="1:10" ht="25.5">
      <c r="A20" s="64">
        <v>10</v>
      </c>
      <c r="B20" s="11">
        <f>'WK 1'!B20</f>
        <v>0</v>
      </c>
      <c r="C20" s="49">
        <f>'No Handicap'!J20</f>
        <v>0</v>
      </c>
      <c r="D20" s="49">
        <f>'No Handicap'!J21</f>
        <v>0</v>
      </c>
      <c r="E20" s="49">
        <f t="shared" si="0"/>
        <v>0</v>
      </c>
      <c r="F20" s="49">
        <f>(E20+'WK 7'!E20+'WK 6'!E20)/3</f>
        <v>0</v>
      </c>
      <c r="G20" s="49"/>
      <c r="H20" s="49"/>
      <c r="I20" s="49">
        <f t="shared" si="1"/>
        <v>0</v>
      </c>
      <c r="J20" s="52"/>
    </row>
    <row r="21" spans="1:10" ht="25.5">
      <c r="A21" s="59">
        <v>11</v>
      </c>
      <c r="B21" s="10">
        <f>'WK 1'!B21</f>
        <v>0</v>
      </c>
      <c r="C21" s="47">
        <f>'No Handicap'!J22</f>
        <v>0</v>
      </c>
      <c r="D21" s="47">
        <f>'No Handicap'!J23</f>
        <v>0</v>
      </c>
      <c r="E21" s="47">
        <f t="shared" si="0"/>
        <v>0</v>
      </c>
      <c r="F21" s="47">
        <f>(E21+'WK 7'!E21+'WK 6'!E21)/3</f>
        <v>0</v>
      </c>
      <c r="G21" s="47"/>
      <c r="H21" s="48"/>
      <c r="I21" s="48">
        <f t="shared" si="1"/>
        <v>0</v>
      </c>
      <c r="J21" s="45"/>
    </row>
    <row r="22" spans="1:10" ht="25.5">
      <c r="A22" s="64">
        <v>12</v>
      </c>
      <c r="B22" s="11">
        <f>'WK 1'!B22</f>
        <v>0</v>
      </c>
      <c r="C22" s="49">
        <f>'No Handicap'!J24</f>
        <v>0</v>
      </c>
      <c r="D22" s="49">
        <f>'No Handicap'!J25</f>
        <v>0</v>
      </c>
      <c r="E22" s="49">
        <f t="shared" si="0"/>
        <v>0</v>
      </c>
      <c r="F22" s="49">
        <f>(E22+'WK 7'!E22+'WK 6'!E22)/3</f>
        <v>0</v>
      </c>
      <c r="G22" s="49"/>
      <c r="H22" s="49"/>
      <c r="I22" s="49">
        <f aca="true" t="shared" si="2" ref="I22:I28">F22+H22</f>
        <v>0</v>
      </c>
      <c r="J22" s="52"/>
    </row>
    <row r="23" spans="1:10" ht="25.5">
      <c r="A23" s="59">
        <v>13</v>
      </c>
      <c r="B23" s="10">
        <f>'WK 1'!B23</f>
        <v>0</v>
      </c>
      <c r="C23" s="47">
        <f>'No Handicap'!J26</f>
        <v>0</v>
      </c>
      <c r="D23" s="47">
        <f>'No Handicap'!J27</f>
        <v>0</v>
      </c>
      <c r="E23" s="47">
        <f t="shared" si="0"/>
        <v>0</v>
      </c>
      <c r="F23" s="47">
        <f>(E23+'WK 7'!E23+'WK 6'!E23)/3</f>
        <v>0</v>
      </c>
      <c r="G23" s="47"/>
      <c r="H23" s="48"/>
      <c r="I23" s="48">
        <f t="shared" si="2"/>
        <v>0</v>
      </c>
      <c r="J23" s="45"/>
    </row>
    <row r="24" spans="1:10" ht="25.5">
      <c r="A24" s="64">
        <v>14</v>
      </c>
      <c r="B24" s="11">
        <f>'WK 1'!B24</f>
        <v>0</v>
      </c>
      <c r="C24" s="49">
        <f>'No Handicap'!J28</f>
        <v>0</v>
      </c>
      <c r="D24" s="49">
        <f>'No Handicap'!J29</f>
        <v>0</v>
      </c>
      <c r="E24" s="49">
        <f t="shared" si="0"/>
        <v>0</v>
      </c>
      <c r="F24" s="49">
        <f>(E24+'WK 7'!E24+'WK 6'!E24)/3</f>
        <v>0</v>
      </c>
      <c r="G24" s="49"/>
      <c r="H24" s="49"/>
      <c r="I24" s="49">
        <f t="shared" si="2"/>
        <v>0</v>
      </c>
      <c r="J24" s="52"/>
    </row>
    <row r="25" spans="1:10" ht="25.5">
      <c r="A25" s="59">
        <v>15</v>
      </c>
      <c r="B25" s="59">
        <f>'WK 1'!B25</f>
        <v>0</v>
      </c>
      <c r="C25" s="47">
        <f>'No Handicap'!J30</f>
        <v>0</v>
      </c>
      <c r="D25" s="47">
        <f>'No Handicap'!J31</f>
        <v>0</v>
      </c>
      <c r="E25" s="47">
        <f>(C25+D25)/2</f>
        <v>0</v>
      </c>
      <c r="F25" s="47">
        <f>(E25+'WK 7'!E25+'WK 6'!E25)/3</f>
        <v>0</v>
      </c>
      <c r="G25" s="47"/>
      <c r="H25" s="48"/>
      <c r="I25" s="48">
        <f t="shared" si="2"/>
        <v>0</v>
      </c>
      <c r="J25" s="45"/>
    </row>
    <row r="26" spans="1:10" ht="25.5">
      <c r="A26" s="64">
        <v>16</v>
      </c>
      <c r="B26" s="64">
        <f>'WK 1'!B26</f>
        <v>0</v>
      </c>
      <c r="C26" s="49">
        <f>'No Handicap'!J32</f>
        <v>0</v>
      </c>
      <c r="D26" s="49">
        <f>'No Handicap'!J33</f>
        <v>0</v>
      </c>
      <c r="E26" s="49">
        <f>(C26+D26)/2</f>
        <v>0</v>
      </c>
      <c r="F26" s="49">
        <f>(E26+'WK 7'!E26+'WK 6'!E26)/3</f>
        <v>0</v>
      </c>
      <c r="G26" s="49"/>
      <c r="H26" s="49"/>
      <c r="I26" s="49">
        <f t="shared" si="2"/>
        <v>0</v>
      </c>
      <c r="J26" s="52"/>
    </row>
    <row r="27" spans="1:10" ht="25.5">
      <c r="A27" s="59">
        <v>17</v>
      </c>
      <c r="B27" s="10">
        <f>'WK 1'!B27</f>
        <v>0</v>
      </c>
      <c r="C27" s="47">
        <f>'No Handicap'!J34</f>
        <v>0</v>
      </c>
      <c r="D27" s="47">
        <f>'No Handicap'!J35</f>
        <v>0</v>
      </c>
      <c r="E27" s="47">
        <f>(C27+D27)/2</f>
        <v>0</v>
      </c>
      <c r="F27" s="47">
        <f>(E27+'WK 7'!E27+'WK 6'!E27)/3</f>
        <v>0</v>
      </c>
      <c r="G27" s="47"/>
      <c r="H27" s="48"/>
      <c r="I27" s="48">
        <f t="shared" si="2"/>
        <v>0</v>
      </c>
      <c r="J27" s="45"/>
    </row>
    <row r="28" spans="1:10" ht="27">
      <c r="A28" s="64">
        <v>18</v>
      </c>
      <c r="B28" s="65">
        <f>'WK 1'!B28</f>
        <v>0</v>
      </c>
      <c r="C28" s="49">
        <f>'No Handicap'!J36</f>
        <v>0</v>
      </c>
      <c r="D28" s="49">
        <f>'No Handicap'!J37</f>
        <v>0</v>
      </c>
      <c r="E28" s="49">
        <f>(C28+D28)/2</f>
        <v>0</v>
      </c>
      <c r="F28" s="49">
        <f>(E28+'WK 7'!E28+'WK 6'!E28)/3</f>
        <v>0</v>
      </c>
      <c r="G28" s="49"/>
      <c r="H28" s="49"/>
      <c r="I28" s="49">
        <f t="shared" si="2"/>
        <v>0</v>
      </c>
      <c r="J28" s="52"/>
    </row>
    <row r="29" spans="1:10" ht="27">
      <c r="A29" s="59">
        <v>19</v>
      </c>
      <c r="B29" s="68">
        <f>'WK 1'!B29</f>
        <v>0</v>
      </c>
      <c r="C29" s="47">
        <f>'No Handicap'!J38</f>
        <v>0</v>
      </c>
      <c r="D29" s="47">
        <f>'No Handicap'!J39</f>
        <v>0</v>
      </c>
      <c r="E29" s="47">
        <f>(C29+D29)/2</f>
        <v>0</v>
      </c>
      <c r="F29" s="47">
        <f>(E29+'WK 7'!E29+'WK 6'!E29)/3</f>
        <v>0</v>
      </c>
      <c r="G29" s="47"/>
      <c r="H29" s="48"/>
      <c r="I29" s="47">
        <f>F29+H29</f>
        <v>0</v>
      </c>
      <c r="J29" s="45"/>
    </row>
  </sheetData>
  <sheetProtection/>
  <mergeCells count="1"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2015-02-09T00:49:12Z</cp:lastPrinted>
  <dcterms:created xsi:type="dcterms:W3CDTF">2009-01-20T17:17:01Z</dcterms:created>
  <dcterms:modified xsi:type="dcterms:W3CDTF">2017-04-17T15:03:35Z</dcterms:modified>
  <cp:category/>
  <cp:version/>
  <cp:contentType/>
  <cp:contentStatus/>
</cp:coreProperties>
</file>