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2120" windowHeight="8700" tabRatio="668" activeTab="10"/>
  </bookViews>
  <sheets>
    <sheet name="10 wk Combined AVG" sheetId="1" r:id="rId1"/>
    <sheet name="WK 1" sheetId="2" r:id="rId2"/>
    <sheet name="WK 2" sheetId="3" r:id="rId3"/>
    <sheet name="WK 3" sheetId="4" r:id="rId4"/>
    <sheet name="WK 4" sheetId="5" r:id="rId5"/>
    <sheet name="WK 5" sheetId="6" r:id="rId6"/>
    <sheet name="WK 6" sheetId="7" r:id="rId7"/>
    <sheet name="WK 7" sheetId="8" r:id="rId8"/>
    <sheet name="WK 8" sheetId="9" r:id="rId9"/>
    <sheet name="WK 9" sheetId="10" r:id="rId10"/>
    <sheet name="WK 10" sheetId="11" r:id="rId11"/>
    <sheet name="X-COUNT" sheetId="12" r:id="rId12"/>
  </sheets>
  <definedNames/>
  <calcPr fullCalcOnLoad="1"/>
</workbook>
</file>

<file path=xl/sharedStrings.xml><?xml version="1.0" encoding="utf-8"?>
<sst xmlns="http://schemas.openxmlformats.org/spreadsheetml/2006/main" count="162" uniqueCount="44">
  <si>
    <t>NAME</t>
  </si>
  <si>
    <t>W1</t>
  </si>
  <si>
    <t>WK2</t>
  </si>
  <si>
    <t>WK3</t>
  </si>
  <si>
    <t>WK4</t>
  </si>
  <si>
    <t>WK5</t>
  </si>
  <si>
    <t>WK6</t>
  </si>
  <si>
    <t>WK7</t>
  </si>
  <si>
    <t>WK8</t>
  </si>
  <si>
    <t>WK9</t>
  </si>
  <si>
    <t>W10</t>
  </si>
  <si>
    <t>AVG</t>
  </si>
  <si>
    <t>WK1</t>
  </si>
  <si>
    <t>DIFF</t>
  </si>
  <si>
    <t>HAND</t>
  </si>
  <si>
    <t>AVG XX'S</t>
  </si>
  <si>
    <t>RANK</t>
  </si>
  <si>
    <t>SCORE</t>
  </si>
  <si>
    <t>WK10</t>
  </si>
  <si>
    <t>XX'S</t>
  </si>
  <si>
    <t>WK 2</t>
  </si>
  <si>
    <t>WK 1&amp;2 Avg.</t>
  </si>
  <si>
    <t>WK 1-3 Avg</t>
  </si>
  <si>
    <t>WK 2-4 Avg</t>
  </si>
  <si>
    <t>WK 3-5 Avg</t>
  </si>
  <si>
    <t>WK 4-6 Avg</t>
  </si>
  <si>
    <t>WK 5-7 Avg</t>
  </si>
  <si>
    <t>WK 6-8 Avg</t>
  </si>
  <si>
    <t>WK 7-9 Avg</t>
  </si>
  <si>
    <t>WK 8-10 Avg</t>
  </si>
  <si>
    <t>WK 1 Avg</t>
  </si>
  <si>
    <t xml:space="preserve"> </t>
  </si>
  <si>
    <t>Randy Silva</t>
  </si>
  <si>
    <t>Ryan Ryba</t>
  </si>
  <si>
    <t>Brandon Kisner</t>
  </si>
  <si>
    <t>Lance Stewart</t>
  </si>
  <si>
    <t>1st</t>
  </si>
  <si>
    <t>2nd</t>
  </si>
  <si>
    <t>3rd</t>
  </si>
  <si>
    <t>4th</t>
  </si>
  <si>
    <t>Terry Lovett</t>
  </si>
  <si>
    <t>Zach Groff</t>
  </si>
  <si>
    <t>5th</t>
  </si>
  <si>
    <t>6th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</si>
</sst>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0"/>
    <numFmt numFmtId="168" formatCode="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00000"/>
    <numFmt numFmtId="174" formatCode="0.00000000000"/>
    <numFmt numFmtId="175" formatCode="0.0000000000"/>
    <numFmt numFmtId="176" formatCode="0.0000000000000"/>
    <numFmt numFmtId="177" formatCode="0.00000000000000"/>
    <numFmt numFmtId="178" formatCode="0.000000000000000"/>
    <numFmt numFmtId="179" formatCode="0.000000000"/>
    <numFmt numFmtId="180" formatCode="0.00000000"/>
    <numFmt numFmtId="181" formatCode="0.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  <numFmt numFmtId="188" formatCode="0.0000000000000000000000"/>
    <numFmt numFmtId="189" formatCode="0.00000000000000000000000"/>
    <numFmt numFmtId="190" formatCode="0.000000000000000000000000"/>
    <numFmt numFmtId="191" formatCode="0.0000000000000000000000000"/>
    <numFmt numFmtId="192" formatCode="0.00000000000000000000000000"/>
    <numFmt numFmtId="193" formatCode="0.000000000000000000000000000"/>
    <numFmt numFmtId="194" formatCode="0.0000000000000000000000000000"/>
    <numFmt numFmtId="195" formatCode="0.00000000000000000000000000000"/>
    <numFmt numFmtId="196" formatCode="0.000000000000000000000000000000"/>
    <numFmt numFmtId="197" formatCode="0.0000000000000000000000000000000"/>
    <numFmt numFmtId="198" formatCode="0.00000000000000000000000000000000"/>
    <numFmt numFmtId="199" formatCode="0.000000000000000000000000000000000"/>
    <numFmt numFmtId="200" formatCode="0.0000000000000000000000000000000000"/>
    <numFmt numFmtId="201" formatCode="0.00000000000000000000000000000000000"/>
    <numFmt numFmtId="202" formatCode="0.000000000000000000000000000000000000"/>
    <numFmt numFmtId="203" formatCode="0.00000000000000000000000000000000000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name val="Comic Sans MS"/>
      <family val="4"/>
    </font>
    <font>
      <b/>
      <sz val="13"/>
      <name val="Comic Sans MS"/>
      <family val="4"/>
    </font>
    <font>
      <sz val="13"/>
      <name val="Comic Sans MS"/>
      <family val="4"/>
    </font>
    <font>
      <sz val="17"/>
      <name val="Comic Sans MS"/>
      <family val="4"/>
    </font>
    <font>
      <sz val="17"/>
      <name val="Arial"/>
      <family val="2"/>
    </font>
    <font>
      <b/>
      <sz val="17"/>
      <name val="Comic Sans MS"/>
      <family val="4"/>
    </font>
    <font>
      <sz val="16"/>
      <name val="Comic Sans MS"/>
      <family val="4"/>
    </font>
    <font>
      <sz val="10"/>
      <name val="Comic Sans MS"/>
      <family val="4"/>
    </font>
    <font>
      <b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165" fontId="7" fillId="0" borderId="11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165" fontId="8" fillId="0" borderId="10" xfId="0" applyNumberFormat="1" applyFont="1" applyFill="1" applyBorder="1" applyAlignment="1">
      <alignment/>
    </xf>
    <xf numFmtId="165" fontId="8" fillId="0" borderId="10" xfId="0" applyNumberFormat="1" applyFont="1" applyBorder="1" applyAlignment="1">
      <alignment/>
    </xf>
    <xf numFmtId="165" fontId="8" fillId="33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165" fontId="8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/>
    </xf>
    <xf numFmtId="165" fontId="9" fillId="0" borderId="10" xfId="0" applyNumberFormat="1" applyFont="1" applyBorder="1" applyAlignment="1">
      <alignment/>
    </xf>
    <xf numFmtId="165" fontId="9" fillId="0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33" borderId="10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65" fontId="10" fillId="0" borderId="11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right"/>
    </xf>
    <xf numFmtId="0" fontId="11" fillId="33" borderId="10" xfId="0" applyFont="1" applyFill="1" applyBorder="1" applyAlignment="1">
      <alignment horizontal="right"/>
    </xf>
    <xf numFmtId="165" fontId="8" fillId="18" borderId="10" xfId="0" applyNumberFormat="1" applyFont="1" applyFill="1" applyBorder="1" applyAlignment="1">
      <alignment/>
    </xf>
    <xf numFmtId="165" fontId="7" fillId="35" borderId="11" xfId="0" applyNumberFormat="1" applyFont="1" applyFill="1" applyBorder="1" applyAlignment="1">
      <alignment/>
    </xf>
    <xf numFmtId="165" fontId="8" fillId="36" borderId="10" xfId="0" applyNumberFormat="1" applyFont="1" applyFill="1" applyBorder="1" applyAlignment="1">
      <alignment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/>
    </xf>
    <xf numFmtId="1" fontId="10" fillId="36" borderId="11" xfId="0" applyNumberFormat="1" applyFont="1" applyFill="1" applyBorder="1" applyAlignment="1">
      <alignment horizontal="center"/>
    </xf>
    <xf numFmtId="165" fontId="10" fillId="36" borderId="11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vertical="center"/>
    </xf>
    <xf numFmtId="165" fontId="10" fillId="36" borderId="11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/>
    </xf>
    <xf numFmtId="0" fontId="8" fillId="18" borderId="10" xfId="0" applyFont="1" applyFill="1" applyBorder="1" applyAlignment="1">
      <alignment/>
    </xf>
    <xf numFmtId="0" fontId="11" fillId="18" borderId="10" xfId="0" applyFont="1" applyFill="1" applyBorder="1" applyAlignment="1">
      <alignment/>
    </xf>
    <xf numFmtId="0" fontId="10" fillId="18" borderId="10" xfId="0" applyFont="1" applyFill="1" applyBorder="1" applyAlignment="1">
      <alignment horizontal="center"/>
    </xf>
    <xf numFmtId="165" fontId="8" fillId="33" borderId="11" xfId="0" applyNumberFormat="1" applyFont="1" applyFill="1" applyBorder="1" applyAlignment="1">
      <alignment horizontal="center"/>
    </xf>
    <xf numFmtId="165" fontId="8" fillId="33" borderId="18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65" fontId="8" fillId="33" borderId="10" xfId="0" applyNumberFormat="1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/>
    </xf>
    <xf numFmtId="165" fontId="8" fillId="0" borderId="18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65" fontId="8" fillId="18" borderId="11" xfId="0" applyNumberFormat="1" applyFont="1" applyFill="1" applyBorder="1" applyAlignment="1">
      <alignment horizontal="center"/>
    </xf>
    <xf numFmtId="165" fontId="8" fillId="18" borderId="1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0</xdr:row>
      <xdr:rowOff>76200</xdr:rowOff>
    </xdr:from>
    <xdr:to>
      <xdr:col>15</xdr:col>
      <xdr:colOff>542925</xdr:colOff>
      <xdr:row>2</xdr:row>
      <xdr:rowOff>66675</xdr:rowOff>
    </xdr:to>
    <xdr:pic>
      <xdr:nvPicPr>
        <xdr:cNvPr id="1" name="Picture 12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76200"/>
          <a:ext cx="10763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419100</xdr:colOff>
      <xdr:row>6</xdr:row>
      <xdr:rowOff>190500</xdr:rowOff>
    </xdr:from>
    <xdr:to>
      <xdr:col>15</xdr:col>
      <xdr:colOff>161925</xdr:colOff>
      <xdr:row>10</xdr:row>
      <xdr:rowOff>19050</xdr:rowOff>
    </xdr:to>
    <xdr:sp>
      <xdr:nvSpPr>
        <xdr:cNvPr id="2" name="WordArt 13"/>
        <xdr:cNvSpPr>
          <a:spLocks/>
        </xdr:cNvSpPr>
      </xdr:nvSpPr>
      <xdr:spPr>
        <a:xfrm rot="5400000">
          <a:off x="10515600" y="2162175"/>
          <a:ext cx="352425" cy="1123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Class:</a:t>
          </a:r>
        </a:p>
      </xdr:txBody>
    </xdr:sp>
    <xdr:clientData/>
  </xdr:twoCellAnchor>
  <xdr:twoCellAnchor>
    <xdr:from>
      <xdr:col>14</xdr:col>
      <xdr:colOff>28575</xdr:colOff>
      <xdr:row>2</xdr:row>
      <xdr:rowOff>304800</xdr:rowOff>
    </xdr:from>
    <xdr:to>
      <xdr:col>15</xdr:col>
      <xdr:colOff>542925</xdr:colOff>
      <xdr:row>5</xdr:row>
      <xdr:rowOff>257175</xdr:rowOff>
    </xdr:to>
    <xdr:sp>
      <xdr:nvSpPr>
        <xdr:cNvPr id="3" name="WordArt 14"/>
        <xdr:cNvSpPr>
          <a:spLocks/>
        </xdr:cNvSpPr>
      </xdr:nvSpPr>
      <xdr:spPr>
        <a:xfrm>
          <a:off x="10125075" y="971550"/>
          <a:ext cx="1123950" cy="933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IndividualNo HandicapScores</a:t>
          </a:r>
        </a:p>
      </xdr:txBody>
    </xdr:sp>
    <xdr:clientData/>
  </xdr:twoCellAnchor>
  <xdr:twoCellAnchor>
    <xdr:from>
      <xdr:col>14</xdr:col>
      <xdr:colOff>228600</xdr:colOff>
      <xdr:row>10</xdr:row>
      <xdr:rowOff>123825</xdr:rowOff>
    </xdr:from>
    <xdr:to>
      <xdr:col>15</xdr:col>
      <xdr:colOff>361950</xdr:colOff>
      <xdr:row>20</xdr:row>
      <xdr:rowOff>76200</xdr:rowOff>
    </xdr:to>
    <xdr:sp>
      <xdr:nvSpPr>
        <xdr:cNvPr id="4" name="WordArt 15"/>
        <xdr:cNvSpPr>
          <a:spLocks/>
        </xdr:cNvSpPr>
      </xdr:nvSpPr>
      <xdr:spPr>
        <a:xfrm rot="5400000">
          <a:off x="10325100" y="3390900"/>
          <a:ext cx="742950" cy="3190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TRADITIONAL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0</xdr:row>
      <xdr:rowOff>0</xdr:rowOff>
    </xdr:from>
    <xdr:to>
      <xdr:col>4</xdr:col>
      <xdr:colOff>790575</xdr:colOff>
      <xdr:row>3</xdr:row>
      <xdr:rowOff>114300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0"/>
          <a:ext cx="1514475" cy="923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533400</xdr:colOff>
      <xdr:row>3</xdr:row>
      <xdr:rowOff>171450</xdr:rowOff>
    </xdr:from>
    <xdr:to>
      <xdr:col>9</xdr:col>
      <xdr:colOff>190500</xdr:colOff>
      <xdr:row>5</xdr:row>
      <xdr:rowOff>95250</xdr:rowOff>
    </xdr:to>
    <xdr:sp>
      <xdr:nvSpPr>
        <xdr:cNvPr id="2" name="WordArt 2"/>
        <xdr:cNvSpPr>
          <a:spLocks/>
        </xdr:cNvSpPr>
      </xdr:nvSpPr>
      <xdr:spPr>
        <a:xfrm>
          <a:off x="1143000" y="981075"/>
          <a:ext cx="9677400" cy="4095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9 League Results</a:t>
          </a:r>
        </a:p>
      </xdr:txBody>
    </xdr:sp>
    <xdr:clientData/>
  </xdr:twoCellAnchor>
  <xdr:twoCellAnchor>
    <xdr:from>
      <xdr:col>5</xdr:col>
      <xdr:colOff>1076325</xdr:colOff>
      <xdr:row>1</xdr:row>
      <xdr:rowOff>19050</xdr:rowOff>
    </xdr:from>
    <xdr:to>
      <xdr:col>6</xdr:col>
      <xdr:colOff>800100</xdr:colOff>
      <xdr:row>2</xdr:row>
      <xdr:rowOff>76200</xdr:rowOff>
    </xdr:to>
    <xdr:sp>
      <xdr:nvSpPr>
        <xdr:cNvPr id="3" name="WordArt 4"/>
        <xdr:cNvSpPr>
          <a:spLocks/>
        </xdr:cNvSpPr>
      </xdr:nvSpPr>
      <xdr:spPr>
        <a:xfrm>
          <a:off x="7591425" y="276225"/>
          <a:ext cx="109537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76200</xdr:colOff>
      <xdr:row>0</xdr:row>
      <xdr:rowOff>161925</xdr:rowOff>
    </xdr:from>
    <xdr:to>
      <xdr:col>9</xdr:col>
      <xdr:colOff>295275</xdr:colOff>
      <xdr:row>2</xdr:row>
      <xdr:rowOff>228600</xdr:rowOff>
    </xdr:to>
    <xdr:sp>
      <xdr:nvSpPr>
        <xdr:cNvPr id="4" name="WordArt 5"/>
        <xdr:cNvSpPr>
          <a:spLocks/>
        </xdr:cNvSpPr>
      </xdr:nvSpPr>
      <xdr:spPr>
        <a:xfrm>
          <a:off x="8877300" y="161925"/>
          <a:ext cx="20478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Traditional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38100</xdr:rowOff>
    </xdr:from>
    <xdr:to>
      <xdr:col>4</xdr:col>
      <xdr:colOff>685800</xdr:colOff>
      <xdr:row>3</xdr:row>
      <xdr:rowOff>114300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38100"/>
          <a:ext cx="1447800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76200</xdr:colOff>
      <xdr:row>3</xdr:row>
      <xdr:rowOff>171450</xdr:rowOff>
    </xdr:from>
    <xdr:to>
      <xdr:col>9</xdr:col>
      <xdr:colOff>28575</xdr:colOff>
      <xdr:row>5</xdr:row>
      <xdr:rowOff>95250</xdr:rowOff>
    </xdr:to>
    <xdr:sp>
      <xdr:nvSpPr>
        <xdr:cNvPr id="2" name="WordArt 2"/>
        <xdr:cNvSpPr>
          <a:spLocks/>
        </xdr:cNvSpPr>
      </xdr:nvSpPr>
      <xdr:spPr>
        <a:xfrm>
          <a:off x="685800" y="981075"/>
          <a:ext cx="10144125" cy="4095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10 League Results</a:t>
          </a:r>
        </a:p>
      </xdr:txBody>
    </xdr:sp>
    <xdr:clientData/>
  </xdr:twoCellAnchor>
  <xdr:twoCellAnchor>
    <xdr:from>
      <xdr:col>5</xdr:col>
      <xdr:colOff>1114425</xdr:colOff>
      <xdr:row>1</xdr:row>
      <xdr:rowOff>114300</xdr:rowOff>
    </xdr:from>
    <xdr:to>
      <xdr:col>6</xdr:col>
      <xdr:colOff>857250</xdr:colOff>
      <xdr:row>2</xdr:row>
      <xdr:rowOff>161925</xdr:rowOff>
    </xdr:to>
    <xdr:sp>
      <xdr:nvSpPr>
        <xdr:cNvPr id="3" name="WordArt 4"/>
        <xdr:cNvSpPr>
          <a:spLocks/>
        </xdr:cNvSpPr>
      </xdr:nvSpPr>
      <xdr:spPr>
        <a:xfrm>
          <a:off x="7629525" y="371475"/>
          <a:ext cx="12858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76200</xdr:colOff>
      <xdr:row>1</xdr:row>
      <xdr:rowOff>38100</xdr:rowOff>
    </xdr:from>
    <xdr:to>
      <xdr:col>9</xdr:col>
      <xdr:colOff>495300</xdr:colOff>
      <xdr:row>3</xdr:row>
      <xdr:rowOff>66675</xdr:rowOff>
    </xdr:to>
    <xdr:sp>
      <xdr:nvSpPr>
        <xdr:cNvPr id="4" name="WordArt 5"/>
        <xdr:cNvSpPr>
          <a:spLocks/>
        </xdr:cNvSpPr>
      </xdr:nvSpPr>
      <xdr:spPr>
        <a:xfrm>
          <a:off x="9048750" y="295275"/>
          <a:ext cx="22479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Traditional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0</xdr:row>
      <xdr:rowOff>200025</xdr:rowOff>
    </xdr:from>
    <xdr:to>
      <xdr:col>14</xdr:col>
      <xdr:colOff>523875</xdr:colOff>
      <xdr:row>3</xdr:row>
      <xdr:rowOff>66675</xdr:rowOff>
    </xdr:to>
    <xdr:pic>
      <xdr:nvPicPr>
        <xdr:cNvPr id="1" name="Picture 2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200025"/>
          <a:ext cx="10287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476250</xdr:colOff>
      <xdr:row>11</xdr:row>
      <xdr:rowOff>219075</xdr:rowOff>
    </xdr:from>
    <xdr:to>
      <xdr:col>14</xdr:col>
      <xdr:colOff>190500</xdr:colOff>
      <xdr:row>15</xdr:row>
      <xdr:rowOff>114300</xdr:rowOff>
    </xdr:to>
    <xdr:sp>
      <xdr:nvSpPr>
        <xdr:cNvPr id="2" name="WordArt 3"/>
        <xdr:cNvSpPr>
          <a:spLocks/>
        </xdr:cNvSpPr>
      </xdr:nvSpPr>
      <xdr:spPr>
        <a:xfrm rot="5400000">
          <a:off x="9401175" y="2990850"/>
          <a:ext cx="323850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Class:</a:t>
          </a:r>
        </a:p>
      </xdr:txBody>
    </xdr:sp>
    <xdr:clientData/>
  </xdr:twoCellAnchor>
  <xdr:twoCellAnchor>
    <xdr:from>
      <xdr:col>13</xdr:col>
      <xdr:colOff>76200</xdr:colOff>
      <xdr:row>6</xdr:row>
      <xdr:rowOff>114300</xdr:rowOff>
    </xdr:from>
    <xdr:to>
      <xdr:col>14</xdr:col>
      <xdr:colOff>571500</xdr:colOff>
      <xdr:row>9</xdr:row>
      <xdr:rowOff>28575</xdr:rowOff>
    </xdr:to>
    <xdr:sp>
      <xdr:nvSpPr>
        <xdr:cNvPr id="3" name="WordArt 4"/>
        <xdr:cNvSpPr>
          <a:spLocks/>
        </xdr:cNvSpPr>
      </xdr:nvSpPr>
      <xdr:spPr>
        <a:xfrm>
          <a:off x="9001125" y="1647825"/>
          <a:ext cx="1104900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INDIVIDUAL X-COUNT</a:t>
          </a:r>
        </a:p>
      </xdr:txBody>
    </xdr:sp>
    <xdr:clientData/>
  </xdr:twoCellAnchor>
  <xdr:twoCellAnchor>
    <xdr:from>
      <xdr:col>13</xdr:col>
      <xdr:colOff>266700</xdr:colOff>
      <xdr:row>16</xdr:row>
      <xdr:rowOff>114300</xdr:rowOff>
    </xdr:from>
    <xdr:to>
      <xdr:col>14</xdr:col>
      <xdr:colOff>457200</xdr:colOff>
      <xdr:row>27</xdr:row>
      <xdr:rowOff>152400</xdr:rowOff>
    </xdr:to>
    <xdr:sp>
      <xdr:nvSpPr>
        <xdr:cNvPr id="4" name="WordArt 5"/>
        <xdr:cNvSpPr>
          <a:spLocks/>
        </xdr:cNvSpPr>
      </xdr:nvSpPr>
      <xdr:spPr>
        <a:xfrm rot="5400000">
          <a:off x="9191625" y="4124325"/>
          <a:ext cx="800100" cy="2762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Traditional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352425</xdr:colOff>
      <xdr:row>0</xdr:row>
      <xdr:rowOff>66675</xdr:rowOff>
    </xdr:from>
    <xdr:to>
      <xdr:col>4</xdr:col>
      <xdr:colOff>762000</xdr:colOff>
      <xdr:row>3</xdr:row>
      <xdr:rowOff>66675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66675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609600</xdr:colOff>
      <xdr:row>3</xdr:row>
      <xdr:rowOff>47625</xdr:rowOff>
    </xdr:from>
    <xdr:to>
      <xdr:col>9</xdr:col>
      <xdr:colOff>152400</xdr:colOff>
      <xdr:row>5</xdr:row>
      <xdr:rowOff>104775</xdr:rowOff>
    </xdr:to>
    <xdr:sp>
      <xdr:nvSpPr>
        <xdr:cNvPr id="2" name="WordArt 2"/>
        <xdr:cNvSpPr>
          <a:spLocks/>
        </xdr:cNvSpPr>
      </xdr:nvSpPr>
      <xdr:spPr>
        <a:xfrm>
          <a:off x="1219200" y="857250"/>
          <a:ext cx="9563100" cy="5429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1 League Results</a:t>
          </a:r>
        </a:p>
      </xdr:txBody>
    </xdr:sp>
    <xdr:clientData/>
  </xdr:twoCellAnchor>
  <xdr:twoCellAnchor>
    <xdr:from>
      <xdr:col>5</xdr:col>
      <xdr:colOff>1143000</xdr:colOff>
      <xdr:row>1</xdr:row>
      <xdr:rowOff>66675</xdr:rowOff>
    </xdr:from>
    <xdr:to>
      <xdr:col>6</xdr:col>
      <xdr:colOff>866775</xdr:colOff>
      <xdr:row>2</xdr:row>
      <xdr:rowOff>114300</xdr:rowOff>
    </xdr:to>
    <xdr:sp>
      <xdr:nvSpPr>
        <xdr:cNvPr id="3" name="WordArt 6"/>
        <xdr:cNvSpPr>
          <a:spLocks/>
        </xdr:cNvSpPr>
      </xdr:nvSpPr>
      <xdr:spPr>
        <a:xfrm>
          <a:off x="7658100" y="323850"/>
          <a:ext cx="10953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190500</xdr:colOff>
      <xdr:row>1</xdr:row>
      <xdr:rowOff>0</xdr:rowOff>
    </xdr:from>
    <xdr:to>
      <xdr:col>9</xdr:col>
      <xdr:colOff>390525</xdr:colOff>
      <xdr:row>3</xdr:row>
      <xdr:rowOff>19050</xdr:rowOff>
    </xdr:to>
    <xdr:sp>
      <xdr:nvSpPr>
        <xdr:cNvPr id="4" name="WordArt 7"/>
        <xdr:cNvSpPr>
          <a:spLocks/>
        </xdr:cNvSpPr>
      </xdr:nvSpPr>
      <xdr:spPr>
        <a:xfrm>
          <a:off x="8991600" y="257175"/>
          <a:ext cx="20288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Traditional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0</xdr:row>
      <xdr:rowOff>28575</xdr:rowOff>
    </xdr:from>
    <xdr:to>
      <xdr:col>4</xdr:col>
      <xdr:colOff>952500</xdr:colOff>
      <xdr:row>3</xdr:row>
      <xdr:rowOff>85725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8575"/>
          <a:ext cx="1409700" cy="86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1076325</xdr:colOff>
      <xdr:row>1</xdr:row>
      <xdr:rowOff>66675</xdr:rowOff>
    </xdr:from>
    <xdr:to>
      <xdr:col>6</xdr:col>
      <xdr:colOff>828675</xdr:colOff>
      <xdr:row>2</xdr:row>
      <xdr:rowOff>114300</xdr:rowOff>
    </xdr:to>
    <xdr:sp>
      <xdr:nvSpPr>
        <xdr:cNvPr id="2" name="WordArt 3"/>
        <xdr:cNvSpPr>
          <a:spLocks/>
        </xdr:cNvSpPr>
      </xdr:nvSpPr>
      <xdr:spPr>
        <a:xfrm>
          <a:off x="7439025" y="323850"/>
          <a:ext cx="12287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123825</xdr:colOff>
      <xdr:row>0</xdr:row>
      <xdr:rowOff>161925</xdr:rowOff>
    </xdr:from>
    <xdr:to>
      <xdr:col>9</xdr:col>
      <xdr:colOff>342900</xdr:colOff>
      <xdr:row>2</xdr:row>
      <xdr:rowOff>228600</xdr:rowOff>
    </xdr:to>
    <xdr:sp>
      <xdr:nvSpPr>
        <xdr:cNvPr id="3" name="WordArt 4"/>
        <xdr:cNvSpPr>
          <a:spLocks/>
        </xdr:cNvSpPr>
      </xdr:nvSpPr>
      <xdr:spPr>
        <a:xfrm>
          <a:off x="8877300" y="161925"/>
          <a:ext cx="20478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Traditional</a:t>
          </a:r>
        </a:p>
      </xdr:txBody>
    </xdr:sp>
    <xdr:clientData/>
  </xdr:twoCellAnchor>
  <xdr:twoCellAnchor>
    <xdr:from>
      <xdr:col>1</xdr:col>
      <xdr:colOff>685800</xdr:colOff>
      <xdr:row>3</xdr:row>
      <xdr:rowOff>66675</xdr:rowOff>
    </xdr:from>
    <xdr:to>
      <xdr:col>9</xdr:col>
      <xdr:colOff>114300</xdr:colOff>
      <xdr:row>5</xdr:row>
      <xdr:rowOff>95250</xdr:rowOff>
    </xdr:to>
    <xdr:sp>
      <xdr:nvSpPr>
        <xdr:cNvPr id="4" name="WordArt 5"/>
        <xdr:cNvSpPr>
          <a:spLocks/>
        </xdr:cNvSpPr>
      </xdr:nvSpPr>
      <xdr:spPr>
        <a:xfrm>
          <a:off x="1143000" y="876300"/>
          <a:ext cx="9553575" cy="5143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2 League Results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47625</xdr:rowOff>
    </xdr:from>
    <xdr:to>
      <xdr:col>4</xdr:col>
      <xdr:colOff>742950</xdr:colOff>
      <xdr:row>3</xdr:row>
      <xdr:rowOff>171450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47625"/>
          <a:ext cx="1514475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209550</xdr:colOff>
      <xdr:row>3</xdr:row>
      <xdr:rowOff>123825</xdr:rowOff>
    </xdr:from>
    <xdr:to>
      <xdr:col>9</xdr:col>
      <xdr:colOff>228600</xdr:colOff>
      <xdr:row>5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819150" y="933450"/>
          <a:ext cx="10029825" cy="4857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3 League Results</a:t>
          </a:r>
        </a:p>
      </xdr:txBody>
    </xdr:sp>
    <xdr:clientData/>
  </xdr:twoCellAnchor>
  <xdr:twoCellAnchor>
    <xdr:from>
      <xdr:col>5</xdr:col>
      <xdr:colOff>1123950</xdr:colOff>
      <xdr:row>1</xdr:row>
      <xdr:rowOff>28575</xdr:rowOff>
    </xdr:from>
    <xdr:to>
      <xdr:col>6</xdr:col>
      <xdr:colOff>857250</xdr:colOff>
      <xdr:row>2</xdr:row>
      <xdr:rowOff>76200</xdr:rowOff>
    </xdr:to>
    <xdr:sp>
      <xdr:nvSpPr>
        <xdr:cNvPr id="3" name="WordArt 4"/>
        <xdr:cNvSpPr>
          <a:spLocks/>
        </xdr:cNvSpPr>
      </xdr:nvSpPr>
      <xdr:spPr>
        <a:xfrm>
          <a:off x="7639050" y="285750"/>
          <a:ext cx="10953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171450</xdr:colOff>
      <xdr:row>0</xdr:row>
      <xdr:rowOff>123825</xdr:rowOff>
    </xdr:from>
    <xdr:to>
      <xdr:col>9</xdr:col>
      <xdr:colOff>381000</xdr:colOff>
      <xdr:row>2</xdr:row>
      <xdr:rowOff>190500</xdr:rowOff>
    </xdr:to>
    <xdr:sp>
      <xdr:nvSpPr>
        <xdr:cNvPr id="4" name="WordArt 6"/>
        <xdr:cNvSpPr>
          <a:spLocks/>
        </xdr:cNvSpPr>
      </xdr:nvSpPr>
      <xdr:spPr>
        <a:xfrm>
          <a:off x="8963025" y="123825"/>
          <a:ext cx="203835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Traditional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0</xdr:rowOff>
    </xdr:from>
    <xdr:to>
      <xdr:col>4</xdr:col>
      <xdr:colOff>704850</xdr:colOff>
      <xdr:row>2</xdr:row>
      <xdr:rowOff>285750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314450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142875</xdr:colOff>
      <xdr:row>3</xdr:row>
      <xdr:rowOff>47625</xdr:rowOff>
    </xdr:from>
    <xdr:to>
      <xdr:col>9</xdr:col>
      <xdr:colOff>161925</xdr:colOff>
      <xdr:row>5</xdr:row>
      <xdr:rowOff>76200</xdr:rowOff>
    </xdr:to>
    <xdr:sp>
      <xdr:nvSpPr>
        <xdr:cNvPr id="2" name="WordArt 2"/>
        <xdr:cNvSpPr>
          <a:spLocks/>
        </xdr:cNvSpPr>
      </xdr:nvSpPr>
      <xdr:spPr>
        <a:xfrm>
          <a:off x="752475" y="876300"/>
          <a:ext cx="10039350" cy="4667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4 League Results</a:t>
          </a:r>
        </a:p>
      </xdr:txBody>
    </xdr:sp>
    <xdr:clientData/>
  </xdr:twoCellAnchor>
  <xdr:twoCellAnchor>
    <xdr:from>
      <xdr:col>5</xdr:col>
      <xdr:colOff>1123950</xdr:colOff>
      <xdr:row>1</xdr:row>
      <xdr:rowOff>28575</xdr:rowOff>
    </xdr:from>
    <xdr:to>
      <xdr:col>6</xdr:col>
      <xdr:colOff>857250</xdr:colOff>
      <xdr:row>2</xdr:row>
      <xdr:rowOff>76200</xdr:rowOff>
    </xdr:to>
    <xdr:sp>
      <xdr:nvSpPr>
        <xdr:cNvPr id="3" name="WordArt 4"/>
        <xdr:cNvSpPr>
          <a:spLocks/>
        </xdr:cNvSpPr>
      </xdr:nvSpPr>
      <xdr:spPr>
        <a:xfrm>
          <a:off x="7639050" y="285750"/>
          <a:ext cx="1104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190500</xdr:colOff>
      <xdr:row>0</xdr:row>
      <xdr:rowOff>161925</xdr:rowOff>
    </xdr:from>
    <xdr:to>
      <xdr:col>9</xdr:col>
      <xdr:colOff>409575</xdr:colOff>
      <xdr:row>2</xdr:row>
      <xdr:rowOff>228600</xdr:rowOff>
    </xdr:to>
    <xdr:sp>
      <xdr:nvSpPr>
        <xdr:cNvPr id="4" name="WordArt 5"/>
        <xdr:cNvSpPr>
          <a:spLocks/>
        </xdr:cNvSpPr>
      </xdr:nvSpPr>
      <xdr:spPr>
        <a:xfrm>
          <a:off x="8991600" y="161925"/>
          <a:ext cx="20478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Traditional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19050</xdr:rowOff>
    </xdr:from>
    <xdr:to>
      <xdr:col>4</xdr:col>
      <xdr:colOff>828675</xdr:colOff>
      <xdr:row>3</xdr:row>
      <xdr:rowOff>180975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9050"/>
          <a:ext cx="1590675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209550</xdr:colOff>
      <xdr:row>3</xdr:row>
      <xdr:rowOff>190500</xdr:rowOff>
    </xdr:from>
    <xdr:to>
      <xdr:col>9</xdr:col>
      <xdr:colOff>304800</xdr:colOff>
      <xdr:row>5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819150" y="1000125"/>
          <a:ext cx="10115550" cy="4191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5 League Results</a:t>
          </a:r>
        </a:p>
      </xdr:txBody>
    </xdr:sp>
    <xdr:clientData/>
  </xdr:twoCellAnchor>
  <xdr:twoCellAnchor>
    <xdr:from>
      <xdr:col>5</xdr:col>
      <xdr:colOff>1152525</xdr:colOff>
      <xdr:row>1</xdr:row>
      <xdr:rowOff>114300</xdr:rowOff>
    </xdr:from>
    <xdr:to>
      <xdr:col>6</xdr:col>
      <xdr:colOff>885825</xdr:colOff>
      <xdr:row>2</xdr:row>
      <xdr:rowOff>180975</xdr:rowOff>
    </xdr:to>
    <xdr:sp>
      <xdr:nvSpPr>
        <xdr:cNvPr id="3" name="WordArt 4"/>
        <xdr:cNvSpPr>
          <a:spLocks/>
        </xdr:cNvSpPr>
      </xdr:nvSpPr>
      <xdr:spPr>
        <a:xfrm>
          <a:off x="7667625" y="371475"/>
          <a:ext cx="11049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219075</xdr:colOff>
      <xdr:row>1</xdr:row>
      <xdr:rowOff>28575</xdr:rowOff>
    </xdr:from>
    <xdr:to>
      <xdr:col>9</xdr:col>
      <xdr:colOff>419100</xdr:colOff>
      <xdr:row>3</xdr:row>
      <xdr:rowOff>47625</xdr:rowOff>
    </xdr:to>
    <xdr:sp>
      <xdr:nvSpPr>
        <xdr:cNvPr id="4" name="WordArt 5"/>
        <xdr:cNvSpPr>
          <a:spLocks/>
        </xdr:cNvSpPr>
      </xdr:nvSpPr>
      <xdr:spPr>
        <a:xfrm>
          <a:off x="9020175" y="285750"/>
          <a:ext cx="20288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Traditional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38100</xdr:rowOff>
    </xdr:from>
    <xdr:to>
      <xdr:col>4</xdr:col>
      <xdr:colOff>742950</xdr:colOff>
      <xdr:row>3</xdr:row>
      <xdr:rowOff>133350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38100"/>
          <a:ext cx="1485900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238125</xdr:colOff>
      <xdr:row>3</xdr:row>
      <xdr:rowOff>114300</xdr:rowOff>
    </xdr:from>
    <xdr:to>
      <xdr:col>9</xdr:col>
      <xdr:colOff>266700</xdr:colOff>
      <xdr:row>5</xdr:row>
      <xdr:rowOff>85725</xdr:rowOff>
    </xdr:to>
    <xdr:sp>
      <xdr:nvSpPr>
        <xdr:cNvPr id="2" name="WordArt 2"/>
        <xdr:cNvSpPr>
          <a:spLocks/>
        </xdr:cNvSpPr>
      </xdr:nvSpPr>
      <xdr:spPr>
        <a:xfrm>
          <a:off x="847725" y="923925"/>
          <a:ext cx="10048875" cy="4381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6 League Results</a:t>
          </a:r>
        </a:p>
      </xdr:txBody>
    </xdr:sp>
    <xdr:clientData/>
  </xdr:twoCellAnchor>
  <xdr:twoCellAnchor>
    <xdr:from>
      <xdr:col>5</xdr:col>
      <xdr:colOff>1095375</xdr:colOff>
      <xdr:row>1</xdr:row>
      <xdr:rowOff>38100</xdr:rowOff>
    </xdr:from>
    <xdr:to>
      <xdr:col>6</xdr:col>
      <xdr:colOff>819150</xdr:colOff>
      <xdr:row>2</xdr:row>
      <xdr:rowOff>104775</xdr:rowOff>
    </xdr:to>
    <xdr:sp>
      <xdr:nvSpPr>
        <xdr:cNvPr id="3" name="WordArt 4"/>
        <xdr:cNvSpPr>
          <a:spLocks/>
        </xdr:cNvSpPr>
      </xdr:nvSpPr>
      <xdr:spPr>
        <a:xfrm>
          <a:off x="7610475" y="295275"/>
          <a:ext cx="10953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114300</xdr:colOff>
      <xdr:row>0</xdr:row>
      <xdr:rowOff>209550</xdr:rowOff>
    </xdr:from>
    <xdr:to>
      <xdr:col>9</xdr:col>
      <xdr:colOff>304800</xdr:colOff>
      <xdr:row>2</xdr:row>
      <xdr:rowOff>266700</xdr:rowOff>
    </xdr:to>
    <xdr:sp>
      <xdr:nvSpPr>
        <xdr:cNvPr id="4" name="WordArt 5"/>
        <xdr:cNvSpPr>
          <a:spLocks/>
        </xdr:cNvSpPr>
      </xdr:nvSpPr>
      <xdr:spPr>
        <a:xfrm>
          <a:off x="8915400" y="209550"/>
          <a:ext cx="20193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Traditional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38100</xdr:rowOff>
    </xdr:from>
    <xdr:to>
      <xdr:col>4</xdr:col>
      <xdr:colOff>742950</xdr:colOff>
      <xdr:row>3</xdr:row>
      <xdr:rowOff>152400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38100"/>
          <a:ext cx="1504950" cy="923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276225</xdr:colOff>
      <xdr:row>4</xdr:row>
      <xdr:rowOff>0</xdr:rowOff>
    </xdr:from>
    <xdr:to>
      <xdr:col>9</xdr:col>
      <xdr:colOff>76200</xdr:colOff>
      <xdr:row>5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885825" y="1066800"/>
          <a:ext cx="9820275" cy="4476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7 League Results</a:t>
          </a:r>
        </a:p>
      </xdr:txBody>
    </xdr:sp>
    <xdr:clientData/>
  </xdr:twoCellAnchor>
  <xdr:twoCellAnchor>
    <xdr:from>
      <xdr:col>5</xdr:col>
      <xdr:colOff>1162050</xdr:colOff>
      <xdr:row>1</xdr:row>
      <xdr:rowOff>76200</xdr:rowOff>
    </xdr:from>
    <xdr:to>
      <xdr:col>6</xdr:col>
      <xdr:colOff>895350</xdr:colOff>
      <xdr:row>2</xdr:row>
      <xdr:rowOff>123825</xdr:rowOff>
    </xdr:to>
    <xdr:sp>
      <xdr:nvSpPr>
        <xdr:cNvPr id="3" name="WordArt 4"/>
        <xdr:cNvSpPr>
          <a:spLocks/>
        </xdr:cNvSpPr>
      </xdr:nvSpPr>
      <xdr:spPr>
        <a:xfrm>
          <a:off x="7677150" y="333375"/>
          <a:ext cx="1104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133350</xdr:colOff>
      <xdr:row>0</xdr:row>
      <xdr:rowOff>219075</xdr:rowOff>
    </xdr:from>
    <xdr:to>
      <xdr:col>9</xdr:col>
      <xdr:colOff>342900</xdr:colOff>
      <xdr:row>2</xdr:row>
      <xdr:rowOff>276225</xdr:rowOff>
    </xdr:to>
    <xdr:sp>
      <xdr:nvSpPr>
        <xdr:cNvPr id="4" name="WordArt 5"/>
        <xdr:cNvSpPr>
          <a:spLocks/>
        </xdr:cNvSpPr>
      </xdr:nvSpPr>
      <xdr:spPr>
        <a:xfrm>
          <a:off x="8934450" y="219075"/>
          <a:ext cx="203835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Traditional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0</xdr:rowOff>
    </xdr:from>
    <xdr:to>
      <xdr:col>4</xdr:col>
      <xdr:colOff>790575</xdr:colOff>
      <xdr:row>3</xdr:row>
      <xdr:rowOff>142875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0"/>
          <a:ext cx="155257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342900</xdr:colOff>
      <xdr:row>3</xdr:row>
      <xdr:rowOff>171450</xdr:rowOff>
    </xdr:from>
    <xdr:to>
      <xdr:col>8</xdr:col>
      <xdr:colOff>914400</xdr:colOff>
      <xdr:row>5</xdr:row>
      <xdr:rowOff>38100</xdr:rowOff>
    </xdr:to>
    <xdr:sp>
      <xdr:nvSpPr>
        <xdr:cNvPr id="2" name="WordArt 2"/>
        <xdr:cNvSpPr>
          <a:spLocks/>
        </xdr:cNvSpPr>
      </xdr:nvSpPr>
      <xdr:spPr>
        <a:xfrm>
          <a:off x="952500" y="981075"/>
          <a:ext cx="9677400" cy="3048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8 League Results</a:t>
          </a:r>
        </a:p>
      </xdr:txBody>
    </xdr:sp>
    <xdr:clientData/>
  </xdr:twoCellAnchor>
  <xdr:twoCellAnchor>
    <xdr:from>
      <xdr:col>5</xdr:col>
      <xdr:colOff>1114425</xdr:colOff>
      <xdr:row>1</xdr:row>
      <xdr:rowOff>114300</xdr:rowOff>
    </xdr:from>
    <xdr:to>
      <xdr:col>6</xdr:col>
      <xdr:colOff>847725</xdr:colOff>
      <xdr:row>2</xdr:row>
      <xdr:rowOff>161925</xdr:rowOff>
    </xdr:to>
    <xdr:sp>
      <xdr:nvSpPr>
        <xdr:cNvPr id="3" name="WordArt 4"/>
        <xdr:cNvSpPr>
          <a:spLocks/>
        </xdr:cNvSpPr>
      </xdr:nvSpPr>
      <xdr:spPr>
        <a:xfrm>
          <a:off x="7629525" y="371475"/>
          <a:ext cx="1104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76200</xdr:colOff>
      <xdr:row>0</xdr:row>
      <xdr:rowOff>219075</xdr:rowOff>
    </xdr:from>
    <xdr:to>
      <xdr:col>9</xdr:col>
      <xdr:colOff>266700</xdr:colOff>
      <xdr:row>2</xdr:row>
      <xdr:rowOff>276225</xdr:rowOff>
    </xdr:to>
    <xdr:sp>
      <xdr:nvSpPr>
        <xdr:cNvPr id="4" name="WordArt 5"/>
        <xdr:cNvSpPr>
          <a:spLocks/>
        </xdr:cNvSpPr>
      </xdr:nvSpPr>
      <xdr:spPr>
        <a:xfrm>
          <a:off x="8877300" y="219075"/>
          <a:ext cx="20193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Traditional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6"/>
  <sheetViews>
    <sheetView zoomScale="55" zoomScaleNormal="55" zoomScalePageLayoutView="0" workbookViewId="0" topLeftCell="A1">
      <pane xSplit="2" topLeftCell="C1" activePane="topRight" state="frozen"/>
      <selection pane="topLeft" activeCell="A1" sqref="A1"/>
      <selection pane="topRight" activeCell="M7" sqref="M7"/>
    </sheetView>
  </sheetViews>
  <sheetFormatPr defaultColWidth="9.140625" defaultRowHeight="12.75"/>
  <cols>
    <col min="1" max="1" width="7.8515625" style="26" bestFit="1" customWidth="1"/>
    <col min="2" max="2" width="32.7109375" style="26" customWidth="1"/>
    <col min="3" max="3" width="8.421875" style="34" customWidth="1"/>
    <col min="4" max="12" width="8.57421875" style="34" customWidth="1"/>
    <col min="13" max="13" width="12.8515625" style="25" customWidth="1"/>
    <col min="14" max="14" width="12.421875" style="26" customWidth="1"/>
    <col min="15" max="16384" width="9.140625" style="26" customWidth="1"/>
  </cols>
  <sheetData>
    <row r="1" spans="1:17" ht="26.25">
      <c r="A1" s="20"/>
      <c r="B1" s="38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H1" s="20" t="s">
        <v>6</v>
      </c>
      <c r="I1" s="20" t="s">
        <v>7</v>
      </c>
      <c r="J1" s="20" t="s">
        <v>8</v>
      </c>
      <c r="K1" s="20" t="s">
        <v>9</v>
      </c>
      <c r="L1" s="20" t="s">
        <v>10</v>
      </c>
      <c r="M1" s="20" t="s">
        <v>11</v>
      </c>
      <c r="N1" s="36" t="s">
        <v>16</v>
      </c>
      <c r="O1" s="23"/>
      <c r="P1" s="24"/>
      <c r="Q1" s="25"/>
    </row>
    <row r="2" spans="1:17" ht="26.25">
      <c r="A2" s="39">
        <v>1</v>
      </c>
      <c r="B2" s="7" t="s">
        <v>32</v>
      </c>
      <c r="C2" s="39">
        <v>226</v>
      </c>
      <c r="D2" s="39">
        <v>223</v>
      </c>
      <c r="E2" s="39">
        <v>214</v>
      </c>
      <c r="F2" s="39">
        <v>231</v>
      </c>
      <c r="G2" s="39">
        <v>246</v>
      </c>
      <c r="H2" s="39">
        <v>236</v>
      </c>
      <c r="I2" s="39">
        <v>238</v>
      </c>
      <c r="J2" s="39">
        <v>239</v>
      </c>
      <c r="K2" s="39">
        <v>250</v>
      </c>
      <c r="L2" s="39">
        <v>217</v>
      </c>
      <c r="M2" s="15">
        <f>SUM(C2:L2)/10</f>
        <v>232</v>
      </c>
      <c r="N2" s="46"/>
      <c r="O2" s="27"/>
      <c r="P2" s="28"/>
      <c r="Q2" s="25"/>
    </row>
    <row r="3" spans="1:17" ht="26.25">
      <c r="A3" s="69">
        <v>2</v>
      </c>
      <c r="B3" s="70" t="s">
        <v>33</v>
      </c>
      <c r="C3" s="69">
        <v>152</v>
      </c>
      <c r="D3" s="69">
        <v>130</v>
      </c>
      <c r="E3" s="69">
        <v>169</v>
      </c>
      <c r="F3" s="69">
        <v>170</v>
      </c>
      <c r="G3" s="69">
        <v>153</v>
      </c>
      <c r="H3" s="69">
        <v>142</v>
      </c>
      <c r="I3" s="69">
        <v>146</v>
      </c>
      <c r="J3" s="69">
        <v>187</v>
      </c>
      <c r="K3" s="69">
        <v>196</v>
      </c>
      <c r="L3" s="69">
        <v>170</v>
      </c>
      <c r="M3" s="68">
        <f>SUM(C3:L3)/10</f>
        <v>161.5</v>
      </c>
      <c r="N3" s="71"/>
      <c r="O3" s="27"/>
      <c r="P3" s="28"/>
      <c r="Q3" s="25"/>
    </row>
    <row r="4" spans="1:17" ht="25.5">
      <c r="A4" s="39">
        <v>3</v>
      </c>
      <c r="B4" s="7" t="s">
        <v>34</v>
      </c>
      <c r="C4" s="39">
        <v>219</v>
      </c>
      <c r="D4" s="39">
        <v>208</v>
      </c>
      <c r="E4" s="39">
        <v>226</v>
      </c>
      <c r="F4" s="39">
        <v>162</v>
      </c>
      <c r="G4" s="39">
        <v>223</v>
      </c>
      <c r="H4" s="39">
        <v>195</v>
      </c>
      <c r="I4" s="39">
        <v>205</v>
      </c>
      <c r="J4" s="39">
        <v>218</v>
      </c>
      <c r="K4" s="39">
        <v>216</v>
      </c>
      <c r="L4" s="39">
        <v>210</v>
      </c>
      <c r="M4" s="15">
        <f>SUM(C4:L4)/10</f>
        <v>208.2</v>
      </c>
      <c r="N4" s="46"/>
      <c r="O4" s="27"/>
      <c r="P4" s="28"/>
      <c r="Q4" s="25"/>
    </row>
    <row r="5" spans="1:17" ht="25.5">
      <c r="A5" s="69">
        <v>4</v>
      </c>
      <c r="B5" s="70" t="s">
        <v>35</v>
      </c>
      <c r="C5" s="69">
        <v>218</v>
      </c>
      <c r="D5" s="69">
        <v>215</v>
      </c>
      <c r="E5" s="69">
        <v>238</v>
      </c>
      <c r="F5" s="69">
        <v>216</v>
      </c>
      <c r="G5" s="69">
        <v>212</v>
      </c>
      <c r="H5" s="69">
        <v>243</v>
      </c>
      <c r="I5" s="69">
        <v>247</v>
      </c>
      <c r="J5" s="69">
        <v>213</v>
      </c>
      <c r="K5" s="69">
        <v>240</v>
      </c>
      <c r="L5" s="69">
        <v>235</v>
      </c>
      <c r="M5" s="68">
        <f>SUM(C5:L5)/10</f>
        <v>227.7</v>
      </c>
      <c r="N5" s="71"/>
      <c r="O5" s="27"/>
      <c r="P5" s="28"/>
      <c r="Q5" s="25"/>
    </row>
    <row r="6" spans="1:17" ht="25.5">
      <c r="A6" s="39">
        <v>5</v>
      </c>
      <c r="B6" s="7" t="s">
        <v>40</v>
      </c>
      <c r="C6" s="39">
        <v>0</v>
      </c>
      <c r="D6" s="39">
        <v>74</v>
      </c>
      <c r="E6" s="39">
        <v>80</v>
      </c>
      <c r="F6" s="39">
        <v>88</v>
      </c>
      <c r="G6" s="39">
        <v>96</v>
      </c>
      <c r="H6" s="39">
        <v>73</v>
      </c>
      <c r="I6" s="39">
        <v>125</v>
      </c>
      <c r="J6" s="39">
        <v>107</v>
      </c>
      <c r="K6" s="39">
        <v>166</v>
      </c>
      <c r="L6" s="39">
        <v>128</v>
      </c>
      <c r="M6" s="15">
        <f>SUM(C6:L6)/9</f>
        <v>104.11111111111111</v>
      </c>
      <c r="N6" s="46"/>
      <c r="O6" s="27"/>
      <c r="P6" s="28"/>
      <c r="Q6" s="25"/>
    </row>
    <row r="7" spans="1:17" ht="25.5">
      <c r="A7" s="69">
        <v>6</v>
      </c>
      <c r="B7" s="70" t="s">
        <v>41</v>
      </c>
      <c r="C7" s="69">
        <v>0</v>
      </c>
      <c r="D7" s="69">
        <v>55</v>
      </c>
      <c r="E7" s="69">
        <v>47</v>
      </c>
      <c r="F7" s="69">
        <v>74</v>
      </c>
      <c r="G7" s="69">
        <v>54</v>
      </c>
      <c r="H7" s="69">
        <v>57</v>
      </c>
      <c r="I7" s="69">
        <v>43</v>
      </c>
      <c r="J7" s="69">
        <v>54</v>
      </c>
      <c r="K7" s="69">
        <v>0</v>
      </c>
      <c r="L7" s="69">
        <v>0</v>
      </c>
      <c r="M7" s="68">
        <f>SUM(C7:L7)/9</f>
        <v>42.666666666666664</v>
      </c>
      <c r="N7" s="71"/>
      <c r="O7" s="27"/>
      <c r="P7" s="28"/>
      <c r="Q7" s="25"/>
    </row>
    <row r="8" spans="1:17" ht="25.5">
      <c r="A8" s="39">
        <v>7</v>
      </c>
      <c r="B8" s="7"/>
      <c r="C8" s="39"/>
      <c r="D8" s="39"/>
      <c r="E8" s="39"/>
      <c r="F8" s="39"/>
      <c r="G8" s="39"/>
      <c r="H8" s="39"/>
      <c r="I8" s="39"/>
      <c r="J8" s="39"/>
      <c r="K8" s="39"/>
      <c r="L8" s="39"/>
      <c r="M8" s="15">
        <f aca="true" t="shared" si="0" ref="M8:M16">SUM(C8:L8)/10</f>
        <v>0</v>
      </c>
      <c r="N8" s="46"/>
      <c r="O8" s="27"/>
      <c r="P8" s="28"/>
      <c r="Q8" s="25"/>
    </row>
    <row r="9" spans="1:17" ht="25.5">
      <c r="A9" s="69">
        <v>8</v>
      </c>
      <c r="B9" s="70"/>
      <c r="C9" s="69"/>
      <c r="D9" s="69"/>
      <c r="E9" s="69"/>
      <c r="F9" s="69"/>
      <c r="G9" s="69"/>
      <c r="H9" s="69"/>
      <c r="I9" s="69"/>
      <c r="J9" s="69"/>
      <c r="K9" s="69"/>
      <c r="L9" s="69"/>
      <c r="M9" s="68">
        <f t="shared" si="0"/>
        <v>0</v>
      </c>
      <c r="N9" s="71"/>
      <c r="O9" s="27"/>
      <c r="P9" s="28"/>
      <c r="Q9" s="25"/>
    </row>
    <row r="10" spans="1:17" ht="25.5">
      <c r="A10" s="39">
        <v>9</v>
      </c>
      <c r="B10" s="7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15">
        <f t="shared" si="0"/>
        <v>0</v>
      </c>
      <c r="N10" s="62"/>
      <c r="O10" s="27"/>
      <c r="P10" s="28"/>
      <c r="Q10" s="25"/>
    </row>
    <row r="11" spans="1:17" ht="25.5">
      <c r="A11" s="69">
        <v>10</v>
      </c>
      <c r="B11" s="70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8">
        <f t="shared" si="0"/>
        <v>0</v>
      </c>
      <c r="N11" s="72"/>
      <c r="O11" s="27"/>
      <c r="P11" s="28"/>
      <c r="Q11" s="25"/>
    </row>
    <row r="12" spans="1:17" ht="25.5">
      <c r="A12" s="39">
        <v>11</v>
      </c>
      <c r="B12" s="7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15">
        <f t="shared" si="0"/>
        <v>0</v>
      </c>
      <c r="N12" s="62"/>
      <c r="O12" s="27"/>
      <c r="P12" s="28"/>
      <c r="Q12" s="25"/>
    </row>
    <row r="13" spans="1:17" s="54" customFormat="1" ht="25.5" customHeight="1">
      <c r="A13" s="73">
        <v>12</v>
      </c>
      <c r="B13" s="74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68">
        <f t="shared" si="0"/>
        <v>0</v>
      </c>
      <c r="N13" s="75"/>
      <c r="O13" s="51"/>
      <c r="P13" s="52"/>
      <c r="Q13" s="53"/>
    </row>
    <row r="14" spans="1:17" ht="25.5">
      <c r="A14" s="39">
        <v>13</v>
      </c>
      <c r="B14" s="7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15">
        <f t="shared" si="0"/>
        <v>0</v>
      </c>
      <c r="N14" s="62"/>
      <c r="O14" s="27"/>
      <c r="P14" s="28"/>
      <c r="Q14" s="25"/>
    </row>
    <row r="15" spans="1:17" ht="25.5">
      <c r="A15" s="69">
        <v>14</v>
      </c>
      <c r="B15" s="70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8">
        <f>SUM(C15:L15)/9</f>
        <v>0</v>
      </c>
      <c r="N15" s="72"/>
      <c r="O15" s="27"/>
      <c r="P15" s="28"/>
      <c r="Q15" s="25"/>
    </row>
    <row r="16" spans="1:17" ht="25.5">
      <c r="A16" s="39">
        <v>15</v>
      </c>
      <c r="B16" s="7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15">
        <f t="shared" si="0"/>
        <v>0</v>
      </c>
      <c r="N16" s="62"/>
      <c r="O16" s="27"/>
      <c r="P16" s="28"/>
      <c r="Q16" s="25"/>
    </row>
    <row r="17" spans="1:17" ht="25.5">
      <c r="A17" s="69">
        <v>16</v>
      </c>
      <c r="B17" s="70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8">
        <f>SUM(C17:L17)/9</f>
        <v>0</v>
      </c>
      <c r="N17" s="72"/>
      <c r="O17" s="27"/>
      <c r="P17" s="28"/>
      <c r="Q17" s="25"/>
    </row>
    <row r="18" spans="1:16" s="31" customFormat="1" ht="25.5">
      <c r="A18" s="39">
        <v>17</v>
      </c>
      <c r="B18" s="7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15">
        <f>SUM(C18:L18)/8</f>
        <v>0</v>
      </c>
      <c r="N18" s="62"/>
      <c r="O18" s="29"/>
      <c r="P18" s="30"/>
    </row>
    <row r="19" spans="1:16" s="31" customFormat="1" ht="25.5">
      <c r="A19" s="69">
        <v>18</v>
      </c>
      <c r="B19" s="70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8">
        <f>SUM(C19:L19)/5</f>
        <v>0</v>
      </c>
      <c r="N19" s="72"/>
      <c r="O19" s="29"/>
      <c r="P19" s="30"/>
    </row>
    <row r="20" spans="1:16" s="31" customFormat="1" ht="25.5">
      <c r="A20" s="39">
        <v>19</v>
      </c>
      <c r="B20" s="7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15">
        <f>SUM(C20:L20)/1</f>
        <v>0</v>
      </c>
      <c r="N20" s="62"/>
      <c r="O20" s="29"/>
      <c r="P20" s="30"/>
    </row>
    <row r="21" spans="1:16" s="31" customFormat="1" ht="26.25" thickBot="1">
      <c r="A21" s="69">
        <v>20</v>
      </c>
      <c r="B21" s="70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8">
        <f>SUM(C21:L21)/1</f>
        <v>0</v>
      </c>
      <c r="N21" s="72"/>
      <c r="O21" s="32"/>
      <c r="P21" s="33"/>
    </row>
    <row r="22" spans="1:14" s="31" customFormat="1" ht="25.5">
      <c r="A22" s="40"/>
      <c r="B22" s="1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22"/>
      <c r="N22" s="41"/>
    </row>
    <row r="23" spans="1:14" s="31" customFormat="1" ht="25.5">
      <c r="A23" s="40"/>
      <c r="B23" s="1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22"/>
      <c r="N23" s="41"/>
    </row>
    <row r="24" spans="1:14" s="31" customFormat="1" ht="25.5">
      <c r="A24" s="40"/>
      <c r="B24" s="1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22"/>
      <c r="N24" s="41"/>
    </row>
    <row r="25" spans="1:14" s="31" customFormat="1" ht="25.5">
      <c r="A25" s="40"/>
      <c r="B25" s="1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22"/>
      <c r="N25" s="41"/>
    </row>
    <row r="26" spans="1:14" s="31" customFormat="1" ht="25.5">
      <c r="A26" s="40"/>
      <c r="B26" s="1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22"/>
      <c r="N26" s="41"/>
    </row>
    <row r="27" spans="1:14" s="31" customFormat="1" ht="25.5">
      <c r="A27" s="40"/>
      <c r="B27" s="1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22"/>
      <c r="N27" s="41"/>
    </row>
    <row r="28" spans="1:14" s="31" customFormat="1" ht="25.5">
      <c r="A28" s="40"/>
      <c r="B28" s="10"/>
      <c r="C28" s="40"/>
      <c r="D28" s="40"/>
      <c r="E28" s="40"/>
      <c r="F28" s="40" t="s">
        <v>31</v>
      </c>
      <c r="G28" s="40"/>
      <c r="H28" s="40"/>
      <c r="I28" s="40"/>
      <c r="J28" s="40"/>
      <c r="K28" s="40"/>
      <c r="L28" s="40"/>
      <c r="M28" s="22"/>
      <c r="N28" s="42"/>
    </row>
    <row r="29" spans="1:14" s="31" customFormat="1" ht="25.5">
      <c r="A29" s="40"/>
      <c r="B29" s="1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22"/>
      <c r="N29" s="42"/>
    </row>
    <row r="30" spans="1:14" ht="19.5">
      <c r="A30" s="31"/>
      <c r="B30" s="31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31"/>
      <c r="N30" s="31"/>
    </row>
    <row r="31" ht="19.5">
      <c r="M31" s="26"/>
    </row>
    <row r="32" ht="19.5">
      <c r="M32" s="26"/>
    </row>
    <row r="33" ht="19.5">
      <c r="M33" s="26"/>
    </row>
    <row r="34" ht="19.5">
      <c r="M34" s="26"/>
    </row>
    <row r="35" ht="19.5">
      <c r="M35" s="26"/>
    </row>
    <row r="36" ht="19.5">
      <c r="M36" s="26"/>
    </row>
    <row r="37" ht="19.5">
      <c r="M37" s="26"/>
    </row>
    <row r="38" ht="19.5">
      <c r="M38" s="26"/>
    </row>
    <row r="39" ht="19.5">
      <c r="M39" s="26"/>
    </row>
    <row r="40" ht="19.5">
      <c r="M40" s="26"/>
    </row>
    <row r="41" ht="19.5">
      <c r="M41" s="26"/>
    </row>
    <row r="42" ht="19.5">
      <c r="M42" s="26"/>
    </row>
    <row r="43" ht="19.5">
      <c r="M43" s="26"/>
    </row>
    <row r="44" ht="19.5">
      <c r="M44" s="26"/>
    </row>
    <row r="45" ht="19.5">
      <c r="M45" s="26"/>
    </row>
    <row r="46" ht="19.5">
      <c r="M46" s="26"/>
    </row>
    <row r="47" ht="19.5">
      <c r="M47" s="26"/>
    </row>
    <row r="48" ht="19.5">
      <c r="M48" s="26"/>
    </row>
    <row r="49" ht="19.5">
      <c r="M49" s="26"/>
    </row>
    <row r="50" ht="19.5">
      <c r="M50" s="26"/>
    </row>
    <row r="51" ht="19.5">
      <c r="M51" s="26"/>
    </row>
    <row r="52" ht="19.5">
      <c r="M52" s="26"/>
    </row>
    <row r="53" ht="19.5">
      <c r="M53" s="26"/>
    </row>
    <row r="54" ht="19.5">
      <c r="M54" s="26"/>
    </row>
    <row r="55" ht="19.5">
      <c r="M55" s="26"/>
    </row>
    <row r="56" ht="19.5">
      <c r="M56" s="26"/>
    </row>
    <row r="57" ht="19.5">
      <c r="M57" s="26"/>
    </row>
    <row r="58" ht="19.5">
      <c r="M58" s="26"/>
    </row>
    <row r="59" ht="19.5">
      <c r="M59" s="26"/>
    </row>
    <row r="60" ht="19.5">
      <c r="M60" s="26"/>
    </row>
    <row r="61" ht="19.5">
      <c r="M61" s="26"/>
    </row>
    <row r="62" ht="19.5">
      <c r="M62" s="26"/>
    </row>
    <row r="63" ht="19.5">
      <c r="M63" s="26"/>
    </row>
    <row r="64" ht="19.5">
      <c r="M64" s="26"/>
    </row>
    <row r="65" ht="19.5">
      <c r="M65" s="26"/>
    </row>
    <row r="66" ht="19.5">
      <c r="M66" s="26"/>
    </row>
    <row r="67" ht="19.5">
      <c r="M67" s="26"/>
    </row>
    <row r="68" ht="19.5">
      <c r="M68" s="26"/>
    </row>
    <row r="69" ht="19.5">
      <c r="M69" s="26"/>
    </row>
    <row r="70" ht="19.5">
      <c r="M70" s="26"/>
    </row>
    <row r="71" ht="19.5">
      <c r="M71" s="26"/>
    </row>
    <row r="72" ht="19.5">
      <c r="M72" s="26"/>
    </row>
    <row r="73" ht="19.5">
      <c r="M73" s="26"/>
    </row>
    <row r="74" ht="19.5">
      <c r="M74" s="26"/>
    </row>
    <row r="75" ht="19.5">
      <c r="M75" s="26"/>
    </row>
    <row r="76" ht="19.5">
      <c r="M76" s="26"/>
    </row>
    <row r="77" ht="19.5">
      <c r="M77" s="26"/>
    </row>
    <row r="78" ht="19.5">
      <c r="M78" s="26"/>
    </row>
    <row r="79" ht="19.5">
      <c r="M79" s="26"/>
    </row>
    <row r="80" ht="19.5">
      <c r="M80" s="26"/>
    </row>
    <row r="81" ht="19.5">
      <c r="M81" s="26"/>
    </row>
    <row r="82" ht="19.5">
      <c r="M82" s="26"/>
    </row>
    <row r="83" ht="19.5">
      <c r="M83" s="26"/>
    </row>
    <row r="84" ht="19.5">
      <c r="M84" s="26"/>
    </row>
    <row r="85" ht="19.5">
      <c r="M85" s="26"/>
    </row>
    <row r="86" ht="19.5">
      <c r="M86" s="26"/>
    </row>
    <row r="87" ht="19.5">
      <c r="M87" s="26"/>
    </row>
    <row r="88" ht="19.5">
      <c r="M88" s="26"/>
    </row>
    <row r="89" ht="19.5">
      <c r="M89" s="26"/>
    </row>
    <row r="90" ht="19.5">
      <c r="M90" s="26"/>
    </row>
    <row r="91" ht="19.5">
      <c r="M91" s="26"/>
    </row>
    <row r="92" ht="19.5">
      <c r="M92" s="26"/>
    </row>
    <row r="93" ht="19.5">
      <c r="M93" s="26"/>
    </row>
    <row r="94" ht="19.5">
      <c r="M94" s="26"/>
    </row>
    <row r="95" ht="19.5">
      <c r="M95" s="26"/>
    </row>
    <row r="96" ht="19.5">
      <c r="M96" s="26"/>
    </row>
    <row r="97" ht="19.5">
      <c r="M97" s="26"/>
    </row>
    <row r="98" ht="19.5">
      <c r="M98" s="26"/>
    </row>
    <row r="99" ht="19.5">
      <c r="M99" s="26"/>
    </row>
    <row r="100" ht="19.5">
      <c r="M100" s="26"/>
    </row>
    <row r="101" ht="19.5">
      <c r="M101" s="26"/>
    </row>
    <row r="102" ht="19.5">
      <c r="M102" s="26"/>
    </row>
    <row r="103" ht="19.5">
      <c r="M103" s="26"/>
    </row>
    <row r="104" ht="19.5">
      <c r="M104" s="26"/>
    </row>
    <row r="105" ht="19.5">
      <c r="M105" s="26"/>
    </row>
    <row r="106" ht="19.5">
      <c r="M106" s="26"/>
    </row>
    <row r="107" ht="19.5">
      <c r="M107" s="26"/>
    </row>
    <row r="108" ht="19.5">
      <c r="M108" s="26"/>
    </row>
    <row r="109" ht="19.5">
      <c r="M109" s="26"/>
    </row>
    <row r="110" ht="19.5">
      <c r="M110" s="26"/>
    </row>
    <row r="111" ht="19.5">
      <c r="M111" s="26"/>
    </row>
    <row r="112" ht="19.5">
      <c r="M112" s="26"/>
    </row>
    <row r="113" ht="19.5">
      <c r="M113" s="26"/>
    </row>
    <row r="114" ht="19.5">
      <c r="M114" s="26"/>
    </row>
    <row r="115" ht="19.5">
      <c r="M115" s="26"/>
    </row>
    <row r="116" ht="19.5">
      <c r="M116" s="26"/>
    </row>
    <row r="117" ht="19.5">
      <c r="M117" s="26"/>
    </row>
    <row r="118" ht="19.5">
      <c r="M118" s="26"/>
    </row>
    <row r="119" ht="19.5">
      <c r="M119" s="26"/>
    </row>
    <row r="120" ht="19.5">
      <c r="M120" s="26"/>
    </row>
    <row r="121" ht="19.5">
      <c r="M121" s="26"/>
    </row>
    <row r="122" ht="19.5">
      <c r="M122" s="26"/>
    </row>
    <row r="123" ht="19.5">
      <c r="M123" s="26"/>
    </row>
    <row r="124" ht="19.5">
      <c r="M124" s="26"/>
    </row>
    <row r="125" ht="19.5">
      <c r="M125" s="26"/>
    </row>
    <row r="126" ht="19.5">
      <c r="M126" s="26"/>
    </row>
    <row r="127" ht="19.5">
      <c r="M127" s="26"/>
    </row>
    <row r="128" ht="19.5">
      <c r="M128" s="26"/>
    </row>
    <row r="129" ht="19.5">
      <c r="M129" s="26"/>
    </row>
    <row r="130" ht="19.5">
      <c r="M130" s="26"/>
    </row>
    <row r="131" ht="19.5">
      <c r="M131" s="26"/>
    </row>
    <row r="132" ht="19.5">
      <c r="M132" s="26"/>
    </row>
    <row r="133" ht="19.5">
      <c r="M133" s="26"/>
    </row>
    <row r="134" ht="19.5">
      <c r="M134" s="26"/>
    </row>
    <row r="135" ht="19.5">
      <c r="M135" s="26"/>
    </row>
    <row r="136" ht="19.5">
      <c r="M136" s="26"/>
    </row>
    <row r="137" ht="19.5">
      <c r="M137" s="26"/>
    </row>
    <row r="138" ht="19.5">
      <c r="M138" s="26"/>
    </row>
    <row r="139" ht="19.5">
      <c r="M139" s="26"/>
    </row>
    <row r="140" ht="19.5">
      <c r="M140" s="26"/>
    </row>
    <row r="141" ht="19.5">
      <c r="M141" s="26"/>
    </row>
    <row r="142" ht="19.5">
      <c r="M142" s="26"/>
    </row>
    <row r="143" ht="19.5">
      <c r="M143" s="26"/>
    </row>
    <row r="144" ht="19.5">
      <c r="M144" s="26"/>
    </row>
    <row r="145" ht="19.5">
      <c r="M145" s="26"/>
    </row>
    <row r="146" ht="19.5">
      <c r="M146" s="26"/>
    </row>
    <row r="147" ht="19.5">
      <c r="M147" s="26"/>
    </row>
    <row r="148" ht="19.5">
      <c r="M148" s="26"/>
    </row>
    <row r="149" ht="19.5">
      <c r="M149" s="26"/>
    </row>
    <row r="150" ht="19.5">
      <c r="M150" s="26"/>
    </row>
    <row r="151" ht="19.5">
      <c r="M151" s="26"/>
    </row>
    <row r="152" ht="19.5">
      <c r="M152" s="26"/>
    </row>
    <row r="153" ht="19.5">
      <c r="M153" s="26"/>
    </row>
    <row r="154" ht="19.5">
      <c r="M154" s="26"/>
    </row>
    <row r="155" ht="19.5">
      <c r="M155" s="26"/>
    </row>
    <row r="156" ht="19.5">
      <c r="M156" s="26"/>
    </row>
    <row r="157" ht="19.5">
      <c r="M157" s="26"/>
    </row>
    <row r="158" ht="19.5">
      <c r="M158" s="26"/>
    </row>
    <row r="159" ht="19.5">
      <c r="M159" s="26"/>
    </row>
    <row r="160" ht="19.5">
      <c r="M160" s="26"/>
    </row>
    <row r="161" ht="19.5">
      <c r="M161" s="26"/>
    </row>
    <row r="162" ht="19.5">
      <c r="M162" s="26"/>
    </row>
    <row r="163" ht="19.5">
      <c r="M163" s="26"/>
    </row>
    <row r="164" ht="19.5">
      <c r="M164" s="26"/>
    </row>
    <row r="165" ht="19.5">
      <c r="M165" s="26"/>
    </row>
    <row r="166" ht="19.5">
      <c r="M166" s="26"/>
    </row>
    <row r="167" ht="19.5">
      <c r="M167" s="26"/>
    </row>
    <row r="168" ht="19.5">
      <c r="M168" s="26"/>
    </row>
    <row r="169" ht="19.5">
      <c r="M169" s="26"/>
    </row>
    <row r="170" ht="19.5">
      <c r="M170" s="26"/>
    </row>
    <row r="171" ht="19.5">
      <c r="M171" s="26"/>
    </row>
    <row r="172" ht="19.5">
      <c r="M172" s="26"/>
    </row>
    <row r="173" ht="19.5">
      <c r="M173" s="26"/>
    </row>
    <row r="174" ht="19.5">
      <c r="M174" s="26"/>
    </row>
    <row r="175" ht="19.5">
      <c r="M175" s="26"/>
    </row>
    <row r="176" ht="19.5">
      <c r="M176" s="26"/>
    </row>
    <row r="177" ht="19.5">
      <c r="M177" s="26"/>
    </row>
    <row r="178" ht="19.5">
      <c r="M178" s="26"/>
    </row>
    <row r="179" ht="19.5">
      <c r="M179" s="26"/>
    </row>
    <row r="180" ht="19.5">
      <c r="M180" s="26"/>
    </row>
    <row r="181" ht="19.5">
      <c r="M181" s="26"/>
    </row>
    <row r="182" ht="19.5">
      <c r="M182" s="26"/>
    </row>
    <row r="183" ht="19.5">
      <c r="M183" s="26"/>
    </row>
    <row r="184" ht="19.5">
      <c r="M184" s="26"/>
    </row>
    <row r="185" ht="19.5">
      <c r="M185" s="26"/>
    </row>
    <row r="186" ht="19.5">
      <c r="M186" s="26"/>
    </row>
    <row r="187" ht="19.5">
      <c r="M187" s="26"/>
    </row>
    <row r="188" ht="19.5">
      <c r="M188" s="26"/>
    </row>
    <row r="189" ht="19.5">
      <c r="M189" s="26"/>
    </row>
    <row r="190" ht="19.5">
      <c r="M190" s="26"/>
    </row>
    <row r="191" ht="19.5">
      <c r="M191" s="26"/>
    </row>
    <row r="192" ht="19.5">
      <c r="M192" s="26"/>
    </row>
    <row r="193" ht="19.5">
      <c r="M193" s="26"/>
    </row>
    <row r="194" ht="19.5">
      <c r="M194" s="26"/>
    </row>
    <row r="195" ht="19.5">
      <c r="M195" s="26"/>
    </row>
    <row r="196" ht="19.5">
      <c r="M196" s="26"/>
    </row>
    <row r="197" ht="19.5">
      <c r="M197" s="26"/>
    </row>
    <row r="198" ht="19.5">
      <c r="M198" s="26"/>
    </row>
    <row r="199" ht="19.5">
      <c r="M199" s="26"/>
    </row>
    <row r="200" ht="19.5">
      <c r="M200" s="26"/>
    </row>
    <row r="201" ht="19.5">
      <c r="M201" s="26"/>
    </row>
    <row r="202" ht="19.5">
      <c r="M202" s="26"/>
    </row>
    <row r="203" ht="19.5">
      <c r="M203" s="26"/>
    </row>
    <row r="204" ht="19.5">
      <c r="M204" s="26"/>
    </row>
    <row r="205" ht="19.5">
      <c r="M205" s="26"/>
    </row>
    <row r="206" ht="19.5">
      <c r="M206" s="26"/>
    </row>
    <row r="207" ht="19.5">
      <c r="M207" s="26"/>
    </row>
    <row r="208" ht="19.5">
      <c r="M208" s="26"/>
    </row>
    <row r="209" ht="19.5">
      <c r="M209" s="26"/>
    </row>
    <row r="210" ht="19.5">
      <c r="M210" s="26"/>
    </row>
    <row r="211" ht="19.5">
      <c r="M211" s="26"/>
    </row>
    <row r="212" ht="19.5">
      <c r="M212" s="26"/>
    </row>
    <row r="213" ht="19.5">
      <c r="M213" s="26"/>
    </row>
    <row r="214" ht="19.5">
      <c r="M214" s="26"/>
    </row>
    <row r="215" ht="19.5">
      <c r="M215" s="26"/>
    </row>
    <row r="216" ht="19.5">
      <c r="M216" s="26"/>
    </row>
    <row r="217" ht="19.5">
      <c r="M217" s="26"/>
    </row>
    <row r="218" ht="19.5">
      <c r="M218" s="26"/>
    </row>
    <row r="219" ht="19.5">
      <c r="M219" s="26"/>
    </row>
    <row r="220" ht="19.5">
      <c r="M220" s="26"/>
    </row>
    <row r="221" ht="19.5">
      <c r="M221" s="26"/>
    </row>
    <row r="222" ht="19.5">
      <c r="M222" s="26"/>
    </row>
    <row r="223" ht="19.5">
      <c r="M223" s="26"/>
    </row>
    <row r="224" ht="19.5">
      <c r="M224" s="26"/>
    </row>
    <row r="225" ht="19.5">
      <c r="M225" s="26"/>
    </row>
    <row r="226" ht="19.5">
      <c r="M226" s="26"/>
    </row>
    <row r="227" ht="19.5">
      <c r="M227" s="26"/>
    </row>
    <row r="228" ht="19.5">
      <c r="M228" s="26"/>
    </row>
    <row r="229" ht="19.5">
      <c r="M229" s="26"/>
    </row>
    <row r="230" ht="19.5">
      <c r="M230" s="26"/>
    </row>
    <row r="231" ht="19.5">
      <c r="M231" s="26"/>
    </row>
    <row r="232" ht="19.5">
      <c r="M232" s="26"/>
    </row>
    <row r="233" ht="19.5">
      <c r="M233" s="26"/>
    </row>
    <row r="234" ht="19.5">
      <c r="M234" s="26"/>
    </row>
    <row r="235" ht="19.5">
      <c r="M235" s="26"/>
    </row>
    <row r="236" ht="19.5">
      <c r="M236" s="26"/>
    </row>
    <row r="237" ht="19.5">
      <c r="M237" s="26"/>
    </row>
    <row r="238" ht="19.5">
      <c r="M238" s="26"/>
    </row>
    <row r="239" ht="19.5">
      <c r="M239" s="26"/>
    </row>
    <row r="240" ht="19.5">
      <c r="M240" s="26"/>
    </row>
    <row r="241" ht="19.5">
      <c r="M241" s="26"/>
    </row>
    <row r="242" ht="19.5">
      <c r="M242" s="26"/>
    </row>
    <row r="243" ht="19.5">
      <c r="M243" s="26"/>
    </row>
    <row r="244" ht="19.5">
      <c r="M244" s="26"/>
    </row>
    <row r="245" ht="19.5">
      <c r="M245" s="26"/>
    </row>
    <row r="246" ht="19.5">
      <c r="M246" s="26"/>
    </row>
    <row r="247" ht="19.5">
      <c r="M247" s="26"/>
    </row>
    <row r="248" ht="19.5">
      <c r="M248" s="26"/>
    </row>
    <row r="249" ht="19.5">
      <c r="M249" s="26"/>
    </row>
    <row r="250" ht="19.5">
      <c r="M250" s="26"/>
    </row>
    <row r="251" ht="19.5">
      <c r="M251" s="26"/>
    </row>
    <row r="252" ht="19.5">
      <c r="M252" s="26"/>
    </row>
    <row r="253" ht="19.5">
      <c r="M253" s="26"/>
    </row>
    <row r="254" ht="19.5">
      <c r="M254" s="26"/>
    </row>
    <row r="255" ht="19.5">
      <c r="M255" s="26"/>
    </row>
    <row r="256" ht="19.5">
      <c r="M256" s="26"/>
    </row>
    <row r="257" ht="19.5">
      <c r="M257" s="26"/>
    </row>
    <row r="258" ht="19.5">
      <c r="M258" s="26"/>
    </row>
    <row r="259" ht="19.5">
      <c r="M259" s="26"/>
    </row>
    <row r="260" ht="19.5">
      <c r="M260" s="26"/>
    </row>
    <row r="261" ht="19.5">
      <c r="M261" s="26"/>
    </row>
    <row r="262" ht="19.5">
      <c r="M262" s="26"/>
    </row>
    <row r="263" ht="19.5">
      <c r="M263" s="26"/>
    </row>
    <row r="264" ht="19.5">
      <c r="M264" s="26"/>
    </row>
    <row r="265" ht="19.5">
      <c r="M265" s="26"/>
    </row>
    <row r="266" ht="19.5">
      <c r="M266" s="26"/>
    </row>
    <row r="267" ht="19.5">
      <c r="M267" s="26"/>
    </row>
    <row r="268" ht="19.5">
      <c r="M268" s="26"/>
    </row>
    <row r="269" ht="19.5">
      <c r="M269" s="26"/>
    </row>
    <row r="270" ht="19.5">
      <c r="M270" s="26"/>
    </row>
    <row r="271" ht="19.5">
      <c r="M271" s="26"/>
    </row>
    <row r="272" ht="19.5">
      <c r="M272" s="26"/>
    </row>
    <row r="273" ht="19.5">
      <c r="M273" s="26"/>
    </row>
    <row r="274" ht="19.5">
      <c r="M274" s="26"/>
    </row>
    <row r="275" ht="19.5">
      <c r="M275" s="26"/>
    </row>
    <row r="276" ht="19.5">
      <c r="M276" s="26"/>
    </row>
    <row r="277" ht="19.5">
      <c r="M277" s="26"/>
    </row>
    <row r="278" ht="19.5">
      <c r="M278" s="26"/>
    </row>
    <row r="279" ht="19.5">
      <c r="M279" s="26"/>
    </row>
    <row r="280" ht="19.5">
      <c r="M280" s="26"/>
    </row>
    <row r="281" ht="19.5">
      <c r="M281" s="26"/>
    </row>
    <row r="282" ht="19.5">
      <c r="M282" s="26"/>
    </row>
    <row r="283" ht="19.5">
      <c r="M283" s="26"/>
    </row>
    <row r="284" ht="19.5">
      <c r="M284" s="26"/>
    </row>
    <row r="285" ht="19.5">
      <c r="M285" s="26"/>
    </row>
    <row r="286" ht="19.5">
      <c r="M286" s="26"/>
    </row>
    <row r="287" ht="19.5">
      <c r="M287" s="26"/>
    </row>
    <row r="288" ht="19.5">
      <c r="M288" s="26"/>
    </row>
    <row r="289" ht="19.5">
      <c r="M289" s="26"/>
    </row>
    <row r="290" ht="19.5">
      <c r="M290" s="26"/>
    </row>
    <row r="291" ht="19.5">
      <c r="M291" s="26"/>
    </row>
    <row r="292" ht="19.5">
      <c r="M292" s="26"/>
    </row>
    <row r="293" ht="19.5">
      <c r="M293" s="26"/>
    </row>
    <row r="294" ht="19.5">
      <c r="M294" s="26"/>
    </row>
    <row r="295" ht="19.5">
      <c r="M295" s="26"/>
    </row>
    <row r="296" ht="19.5">
      <c r="M296" s="26"/>
    </row>
    <row r="297" ht="19.5">
      <c r="M297" s="26"/>
    </row>
    <row r="298" ht="19.5">
      <c r="M298" s="26"/>
    </row>
    <row r="299" ht="19.5">
      <c r="M299" s="26"/>
    </row>
    <row r="300" ht="19.5">
      <c r="M300" s="26"/>
    </row>
    <row r="301" ht="19.5">
      <c r="M301" s="26"/>
    </row>
    <row r="302" ht="19.5">
      <c r="M302" s="26"/>
    </row>
    <row r="303" ht="19.5">
      <c r="M303" s="26"/>
    </row>
    <row r="304" ht="19.5">
      <c r="M304" s="26"/>
    </row>
    <row r="305" ht="19.5">
      <c r="M305" s="26"/>
    </row>
    <row r="306" ht="19.5">
      <c r="M306" s="26"/>
    </row>
    <row r="307" ht="19.5">
      <c r="M307" s="26"/>
    </row>
    <row r="308" ht="19.5">
      <c r="M308" s="26"/>
    </row>
    <row r="309" ht="19.5">
      <c r="M309" s="26"/>
    </row>
    <row r="310" ht="19.5">
      <c r="M310" s="26"/>
    </row>
    <row r="311" ht="19.5">
      <c r="M311" s="26"/>
    </row>
    <row r="312" ht="19.5">
      <c r="M312" s="26"/>
    </row>
    <row r="313" ht="19.5">
      <c r="M313" s="26"/>
    </row>
    <row r="314" ht="19.5">
      <c r="M314" s="26"/>
    </row>
    <row r="315" ht="19.5">
      <c r="M315" s="26"/>
    </row>
    <row r="316" ht="19.5">
      <c r="M316" s="26"/>
    </row>
    <row r="317" ht="19.5">
      <c r="M317" s="26"/>
    </row>
    <row r="318" ht="19.5">
      <c r="M318" s="26"/>
    </row>
    <row r="319" ht="19.5">
      <c r="M319" s="26"/>
    </row>
    <row r="320" ht="19.5">
      <c r="M320" s="26"/>
    </row>
    <row r="321" ht="19.5">
      <c r="M321" s="26"/>
    </row>
    <row r="322" ht="19.5">
      <c r="M322" s="26"/>
    </row>
    <row r="323" ht="19.5">
      <c r="M323" s="26"/>
    </row>
    <row r="324" ht="19.5">
      <c r="M324" s="26"/>
    </row>
    <row r="325" ht="19.5">
      <c r="M325" s="26"/>
    </row>
    <row r="326" ht="19.5">
      <c r="M326" s="26"/>
    </row>
    <row r="327" ht="19.5">
      <c r="M327" s="26"/>
    </row>
    <row r="328" ht="19.5">
      <c r="M328" s="26"/>
    </row>
    <row r="329" ht="19.5">
      <c r="M329" s="26"/>
    </row>
    <row r="330" ht="19.5">
      <c r="M330" s="26"/>
    </row>
    <row r="331" ht="19.5">
      <c r="M331" s="26"/>
    </row>
    <row r="332" ht="19.5">
      <c r="M332" s="26"/>
    </row>
    <row r="333" ht="19.5">
      <c r="M333" s="26"/>
    </row>
    <row r="334" ht="19.5">
      <c r="M334" s="26"/>
    </row>
    <row r="335" ht="19.5">
      <c r="M335" s="26"/>
    </row>
    <row r="336" ht="19.5">
      <c r="M336" s="26"/>
    </row>
    <row r="337" ht="19.5">
      <c r="M337" s="26"/>
    </row>
    <row r="338" ht="19.5">
      <c r="M338" s="26"/>
    </row>
    <row r="339" ht="19.5">
      <c r="M339" s="26"/>
    </row>
    <row r="340" ht="19.5">
      <c r="M340" s="26"/>
    </row>
    <row r="341" ht="19.5">
      <c r="M341" s="26"/>
    </row>
    <row r="342" ht="19.5">
      <c r="M342" s="26"/>
    </row>
    <row r="343" ht="19.5">
      <c r="M343" s="26"/>
    </row>
    <row r="344" ht="19.5">
      <c r="M344" s="26"/>
    </row>
    <row r="345" ht="19.5">
      <c r="M345" s="26"/>
    </row>
    <row r="346" ht="19.5">
      <c r="M346" s="26"/>
    </row>
    <row r="347" ht="19.5">
      <c r="M347" s="26"/>
    </row>
    <row r="348" ht="19.5">
      <c r="M348" s="26"/>
    </row>
    <row r="349" ht="19.5">
      <c r="M349" s="26"/>
    </row>
    <row r="350" ht="19.5">
      <c r="M350" s="26"/>
    </row>
    <row r="351" ht="19.5">
      <c r="M351" s="26"/>
    </row>
    <row r="352" ht="19.5">
      <c r="M352" s="26"/>
    </row>
    <row r="353" ht="19.5">
      <c r="M353" s="26"/>
    </row>
    <row r="354" ht="19.5">
      <c r="M354" s="26"/>
    </row>
    <row r="355" ht="19.5">
      <c r="M355" s="26"/>
    </row>
    <row r="356" ht="19.5">
      <c r="M356" s="26"/>
    </row>
    <row r="357" ht="19.5">
      <c r="M357" s="26"/>
    </row>
    <row r="358" ht="19.5">
      <c r="M358" s="26"/>
    </row>
    <row r="359" ht="19.5">
      <c r="M359" s="26"/>
    </row>
    <row r="360" ht="19.5">
      <c r="M360" s="26"/>
    </row>
    <row r="361" ht="19.5">
      <c r="M361" s="26"/>
    </row>
    <row r="362" ht="19.5">
      <c r="M362" s="26"/>
    </row>
    <row r="363" ht="19.5">
      <c r="M363" s="26"/>
    </row>
    <row r="364" ht="19.5">
      <c r="M364" s="26"/>
    </row>
    <row r="365" ht="19.5">
      <c r="M365" s="26"/>
    </row>
    <row r="366" ht="19.5">
      <c r="M366" s="26"/>
    </row>
    <row r="367" ht="19.5">
      <c r="M367" s="26"/>
    </row>
    <row r="368" ht="19.5">
      <c r="M368" s="26"/>
    </row>
    <row r="369" ht="19.5">
      <c r="M369" s="26"/>
    </row>
    <row r="370" ht="19.5">
      <c r="M370" s="26"/>
    </row>
    <row r="371" ht="19.5">
      <c r="M371" s="26"/>
    </row>
    <row r="372" ht="19.5">
      <c r="M372" s="26"/>
    </row>
    <row r="373" ht="19.5">
      <c r="M373" s="26"/>
    </row>
    <row r="374" ht="19.5">
      <c r="M374" s="26"/>
    </row>
    <row r="375" ht="19.5">
      <c r="M375" s="26"/>
    </row>
    <row r="376" ht="19.5">
      <c r="M376" s="26"/>
    </row>
    <row r="377" ht="19.5">
      <c r="M377" s="26"/>
    </row>
    <row r="378" ht="19.5">
      <c r="M378" s="26"/>
    </row>
    <row r="379" ht="19.5">
      <c r="M379" s="26"/>
    </row>
    <row r="380" ht="19.5">
      <c r="M380" s="26"/>
    </row>
    <row r="381" ht="19.5">
      <c r="M381" s="26"/>
    </row>
    <row r="382" ht="19.5">
      <c r="M382" s="26"/>
    </row>
    <row r="383" ht="19.5">
      <c r="M383" s="26"/>
    </row>
    <row r="384" ht="19.5">
      <c r="M384" s="26"/>
    </row>
    <row r="385" ht="19.5">
      <c r="M385" s="26"/>
    </row>
    <row r="386" ht="19.5">
      <c r="M386" s="26"/>
    </row>
    <row r="387" ht="19.5">
      <c r="M387" s="26"/>
    </row>
    <row r="388" ht="19.5">
      <c r="M388" s="26"/>
    </row>
    <row r="389" ht="19.5">
      <c r="M389" s="26"/>
    </row>
    <row r="390" ht="19.5">
      <c r="M390" s="26"/>
    </row>
    <row r="391" ht="19.5">
      <c r="M391" s="26"/>
    </row>
    <row r="392" ht="19.5">
      <c r="M392" s="26"/>
    </row>
    <row r="393" ht="19.5">
      <c r="M393" s="26"/>
    </row>
    <row r="394" ht="19.5">
      <c r="M394" s="26"/>
    </row>
    <row r="395" ht="19.5">
      <c r="M395" s="26"/>
    </row>
    <row r="396" ht="19.5">
      <c r="M396" s="26"/>
    </row>
    <row r="397" ht="19.5">
      <c r="M397" s="26"/>
    </row>
    <row r="398" ht="19.5">
      <c r="M398" s="26"/>
    </row>
    <row r="399" ht="19.5">
      <c r="M399" s="26"/>
    </row>
    <row r="400" ht="19.5">
      <c r="M400" s="26"/>
    </row>
    <row r="401" ht="19.5">
      <c r="M401" s="26"/>
    </row>
    <row r="402" ht="19.5">
      <c r="M402" s="26"/>
    </row>
    <row r="403" ht="19.5">
      <c r="M403" s="26"/>
    </row>
    <row r="404" ht="19.5">
      <c r="M404" s="26"/>
    </row>
    <row r="405" ht="19.5">
      <c r="M405" s="26"/>
    </row>
    <row r="406" ht="19.5">
      <c r="M406" s="26"/>
    </row>
    <row r="407" ht="19.5">
      <c r="M407" s="26"/>
    </row>
    <row r="408" ht="19.5">
      <c r="M408" s="26"/>
    </row>
    <row r="409" ht="19.5">
      <c r="M409" s="26"/>
    </row>
    <row r="410" ht="19.5">
      <c r="M410" s="26"/>
    </row>
    <row r="411" ht="19.5">
      <c r="M411" s="26"/>
    </row>
    <row r="412" ht="19.5">
      <c r="M412" s="26"/>
    </row>
    <row r="413" ht="19.5">
      <c r="M413" s="26"/>
    </row>
    <row r="414" ht="19.5">
      <c r="M414" s="26"/>
    </row>
    <row r="415" ht="19.5">
      <c r="M415" s="26"/>
    </row>
    <row r="416" ht="19.5">
      <c r="M416" s="26"/>
    </row>
    <row r="417" ht="19.5">
      <c r="M417" s="26"/>
    </row>
    <row r="418" ht="19.5">
      <c r="M418" s="26"/>
    </row>
    <row r="419" ht="19.5">
      <c r="M419" s="26"/>
    </row>
    <row r="420" ht="19.5">
      <c r="M420" s="26"/>
    </row>
    <row r="421" ht="19.5">
      <c r="M421" s="26"/>
    </row>
    <row r="422" ht="19.5">
      <c r="M422" s="26"/>
    </row>
    <row r="423" ht="19.5">
      <c r="M423" s="26"/>
    </row>
    <row r="424" ht="19.5">
      <c r="M424" s="26"/>
    </row>
    <row r="425" ht="19.5">
      <c r="M425" s="26"/>
    </row>
    <row r="426" ht="19.5">
      <c r="M426" s="26"/>
    </row>
    <row r="427" ht="19.5">
      <c r="M427" s="26"/>
    </row>
    <row r="428" ht="19.5">
      <c r="M428" s="26"/>
    </row>
    <row r="429" ht="19.5">
      <c r="M429" s="26"/>
    </row>
    <row r="430" ht="19.5">
      <c r="M430" s="26"/>
    </row>
    <row r="431" ht="19.5">
      <c r="M431" s="26"/>
    </row>
    <row r="432" ht="19.5">
      <c r="M432" s="26"/>
    </row>
    <row r="433" ht="19.5">
      <c r="M433" s="26"/>
    </row>
    <row r="434" ht="19.5">
      <c r="M434" s="26"/>
    </row>
    <row r="435" ht="19.5">
      <c r="M435" s="26"/>
    </row>
    <row r="436" ht="19.5">
      <c r="M436" s="26"/>
    </row>
  </sheetData>
  <sheetProtection/>
  <printOptions/>
  <pageMargins left="0" right="0" top="0" bottom="0" header="0" footer="0"/>
  <pageSetup horizontalDpi="300" verticalDpi="300" orientation="landscape" paperSize="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27"/>
  <sheetViews>
    <sheetView zoomScale="60" zoomScaleNormal="60" zoomScalePageLayoutView="0" workbookViewId="0" topLeftCell="A1">
      <selection activeCell="A7" sqref="A7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21" customFormat="1" ht="25.5">
      <c r="A7" s="37"/>
      <c r="B7" s="18" t="s">
        <v>0</v>
      </c>
      <c r="C7" s="87" t="s">
        <v>9</v>
      </c>
      <c r="D7" s="88"/>
      <c r="E7" s="87" t="s">
        <v>28</v>
      </c>
      <c r="F7" s="88"/>
      <c r="G7" s="19" t="s">
        <v>13</v>
      </c>
      <c r="H7" s="19" t="s">
        <v>14</v>
      </c>
      <c r="I7" s="20" t="s">
        <v>17</v>
      </c>
      <c r="J7" s="19" t="s">
        <v>16</v>
      </c>
    </row>
    <row r="8" spans="1:10" s="21" customFormat="1" ht="25.5">
      <c r="A8" s="37">
        <v>1</v>
      </c>
      <c r="B8" s="7" t="str">
        <f>'10 wk Combined AVG'!B2</f>
        <v>Randy Silva</v>
      </c>
      <c r="C8" s="85">
        <f>'10 wk Combined AVG'!K2</f>
        <v>250</v>
      </c>
      <c r="D8" s="86"/>
      <c r="E8" s="15"/>
      <c r="F8" s="15">
        <f>('10 wk Combined AVG'!I2+'10 wk Combined AVG'!J2+'10 wk Combined AVG'!K2)/3</f>
        <v>242.33333333333334</v>
      </c>
      <c r="G8" s="15"/>
      <c r="H8" s="16"/>
      <c r="I8" s="16">
        <f aca="true" t="shared" si="0" ref="I8:I13">F8+H8</f>
        <v>242.33333333333334</v>
      </c>
      <c r="J8" s="19" t="s">
        <v>36</v>
      </c>
    </row>
    <row r="9" spans="1:10" s="21" customFormat="1" ht="25.5">
      <c r="A9" s="44">
        <v>2</v>
      </c>
      <c r="B9" s="8" t="str">
        <f>'10 wk Combined AVG'!B3</f>
        <v>Ryan Ryba</v>
      </c>
      <c r="C9" s="80">
        <f>'10 wk Combined AVG'!K3</f>
        <v>196</v>
      </c>
      <c r="D9" s="81"/>
      <c r="E9" s="17"/>
      <c r="F9" s="17">
        <f>('10 wk Combined AVG'!I3+'10 wk Combined AVG'!J3+'10 wk Combined AVG'!K3)/3</f>
        <v>176.33333333333334</v>
      </c>
      <c r="G9" s="66"/>
      <c r="H9" s="66"/>
      <c r="I9" s="66">
        <f t="shared" si="0"/>
        <v>176.33333333333334</v>
      </c>
      <c r="J9" s="45" t="s">
        <v>39</v>
      </c>
    </row>
    <row r="10" spans="1:10" s="21" customFormat="1" ht="25.5">
      <c r="A10" s="37">
        <v>3</v>
      </c>
      <c r="B10" s="7" t="str">
        <f>'10 wk Combined AVG'!B4</f>
        <v>Brandon Kisner</v>
      </c>
      <c r="C10" s="85">
        <f>'10 wk Combined AVG'!K4</f>
        <v>216</v>
      </c>
      <c r="D10" s="86"/>
      <c r="E10" s="15"/>
      <c r="F10" s="15">
        <f>('10 wk Combined AVG'!I4+'10 wk Combined AVG'!J4+'10 wk Combined AVG'!K4)/3</f>
        <v>213</v>
      </c>
      <c r="G10" s="15"/>
      <c r="H10" s="16"/>
      <c r="I10" s="16">
        <f t="shared" si="0"/>
        <v>213</v>
      </c>
      <c r="J10" s="19" t="s">
        <v>38</v>
      </c>
    </row>
    <row r="11" spans="1:10" s="21" customFormat="1" ht="25.5">
      <c r="A11" s="44">
        <v>4</v>
      </c>
      <c r="B11" s="8" t="str">
        <f>'10 wk Combined AVG'!B5</f>
        <v>Lance Stewart</v>
      </c>
      <c r="C11" s="80">
        <f>'10 wk Combined AVG'!K5</f>
        <v>240</v>
      </c>
      <c r="D11" s="81"/>
      <c r="E11" s="17"/>
      <c r="F11" s="17">
        <f>('10 wk Combined AVG'!I5+'10 wk Combined AVG'!J5+'10 wk Combined AVG'!K5)/3</f>
        <v>233.33333333333334</v>
      </c>
      <c r="G11" s="66"/>
      <c r="H11" s="66"/>
      <c r="I11" s="66">
        <f t="shared" si="0"/>
        <v>233.33333333333334</v>
      </c>
      <c r="J11" s="45" t="s">
        <v>37</v>
      </c>
    </row>
    <row r="12" spans="1:10" s="21" customFormat="1" ht="25.5">
      <c r="A12" s="37">
        <v>5</v>
      </c>
      <c r="B12" s="7" t="str">
        <f>'10 wk Combined AVG'!B6</f>
        <v>Terry Lovett</v>
      </c>
      <c r="C12" s="85">
        <f>'10 wk Combined AVG'!K6</f>
        <v>166</v>
      </c>
      <c r="D12" s="86"/>
      <c r="E12" s="15"/>
      <c r="F12" s="15">
        <f>('10 wk Combined AVG'!I6+'10 wk Combined AVG'!J6+'10 wk Combined AVG'!K6)/3</f>
        <v>132.66666666666666</v>
      </c>
      <c r="G12" s="15"/>
      <c r="H12" s="16"/>
      <c r="I12" s="16">
        <f t="shared" si="0"/>
        <v>132.66666666666666</v>
      </c>
      <c r="J12" s="19" t="s">
        <v>42</v>
      </c>
    </row>
    <row r="13" spans="1:10" s="21" customFormat="1" ht="25.5">
      <c r="A13" s="44">
        <v>6</v>
      </c>
      <c r="B13" s="8" t="str">
        <f>'10 wk Combined AVG'!B7</f>
        <v>Zach Groff</v>
      </c>
      <c r="C13" s="80">
        <f>'10 wk Combined AVG'!K7</f>
        <v>0</v>
      </c>
      <c r="D13" s="81"/>
      <c r="E13" s="17"/>
      <c r="F13" s="17">
        <f>('10 wk Combined AVG'!I7+'10 wk Combined AVG'!J7+'10 wk Combined AVG'!K7)/3</f>
        <v>32.333333333333336</v>
      </c>
      <c r="G13" s="66"/>
      <c r="H13" s="66"/>
      <c r="I13" s="66">
        <f t="shared" si="0"/>
        <v>32.333333333333336</v>
      </c>
      <c r="J13" s="45" t="s">
        <v>43</v>
      </c>
    </row>
    <row r="14" spans="1:10" s="21" customFormat="1" ht="25.5">
      <c r="A14" s="37">
        <v>7</v>
      </c>
      <c r="B14" s="7">
        <f>'10 wk Combined AVG'!B8</f>
        <v>0</v>
      </c>
      <c r="C14" s="85">
        <f>'10 wk Combined AVG'!K8</f>
        <v>0</v>
      </c>
      <c r="D14" s="86"/>
      <c r="E14" s="15"/>
      <c r="F14" s="15">
        <f>('10 wk Combined AVG'!I8+'10 wk Combined AVG'!J8+'10 wk Combined AVG'!K8)/3</f>
        <v>0</v>
      </c>
      <c r="G14" s="15"/>
      <c r="H14" s="16"/>
      <c r="I14" s="16">
        <f aca="true" t="shared" si="1" ref="I14:I22">F14</f>
        <v>0</v>
      </c>
      <c r="J14" s="19"/>
    </row>
    <row r="15" spans="1:10" s="21" customFormat="1" ht="25.5">
      <c r="A15" s="44">
        <v>8</v>
      </c>
      <c r="B15" s="8">
        <f>'10 wk Combined AVG'!B9</f>
        <v>0</v>
      </c>
      <c r="C15" s="80">
        <f>'10 wk Combined AVG'!K9</f>
        <v>0</v>
      </c>
      <c r="D15" s="81"/>
      <c r="E15" s="17"/>
      <c r="F15" s="17">
        <f>('10 wk Combined AVG'!I9+'10 wk Combined AVG'!J9+'10 wk Combined AVG'!K9)/3</f>
        <v>0</v>
      </c>
      <c r="G15" s="17"/>
      <c r="H15" s="17"/>
      <c r="I15" s="17">
        <f t="shared" si="1"/>
        <v>0</v>
      </c>
      <c r="J15" s="45"/>
    </row>
    <row r="16" spans="1:10" s="21" customFormat="1" ht="25.5">
      <c r="A16" s="37">
        <v>9</v>
      </c>
      <c r="B16" s="7">
        <f>'10 wk Combined AVG'!B10</f>
        <v>0</v>
      </c>
      <c r="C16" s="85">
        <f>'10 wk Combined AVG'!K10</f>
        <v>0</v>
      </c>
      <c r="D16" s="86"/>
      <c r="E16" s="15"/>
      <c r="F16" s="15">
        <f>('10 wk Combined AVG'!I10+'10 wk Combined AVG'!J10+'10 wk Combined AVG'!K10)/3</f>
        <v>0</v>
      </c>
      <c r="G16" s="15"/>
      <c r="H16" s="16"/>
      <c r="I16" s="16">
        <f t="shared" si="1"/>
        <v>0</v>
      </c>
      <c r="J16" s="19"/>
    </row>
    <row r="17" spans="1:10" s="21" customFormat="1" ht="25.5">
      <c r="A17" s="44">
        <v>10</v>
      </c>
      <c r="B17" s="8">
        <f>'10 wk Combined AVG'!B11</f>
        <v>0</v>
      </c>
      <c r="C17" s="80">
        <f>'10 wk Combined AVG'!K11</f>
        <v>0</v>
      </c>
      <c r="D17" s="81"/>
      <c r="E17" s="17"/>
      <c r="F17" s="17">
        <f>('10 wk Combined AVG'!I11+'10 wk Combined AVG'!J11+'10 wk Combined AVG'!K11)/3</f>
        <v>0</v>
      </c>
      <c r="G17" s="17"/>
      <c r="H17" s="17"/>
      <c r="I17" s="17">
        <f t="shared" si="1"/>
        <v>0</v>
      </c>
      <c r="J17" s="45"/>
    </row>
    <row r="18" spans="1:10" s="21" customFormat="1" ht="25.5">
      <c r="A18" s="37">
        <v>11</v>
      </c>
      <c r="B18" s="7">
        <f>'10 wk Combined AVG'!B12</f>
        <v>0</v>
      </c>
      <c r="C18" s="85">
        <f>'10 wk Combined AVG'!K12</f>
        <v>0</v>
      </c>
      <c r="D18" s="86"/>
      <c r="E18" s="15"/>
      <c r="F18" s="15">
        <f>('10 wk Combined AVG'!I12+'10 wk Combined AVG'!J12+'10 wk Combined AVG'!K12)/3</f>
        <v>0</v>
      </c>
      <c r="G18" s="15"/>
      <c r="H18" s="16"/>
      <c r="I18" s="16">
        <f t="shared" si="1"/>
        <v>0</v>
      </c>
      <c r="J18" s="19"/>
    </row>
    <row r="19" spans="1:10" s="21" customFormat="1" ht="25.5">
      <c r="A19" s="44">
        <v>12</v>
      </c>
      <c r="B19" s="8">
        <f>'10 wk Combined AVG'!B13</f>
        <v>0</v>
      </c>
      <c r="C19" s="80">
        <f>'10 wk Combined AVG'!K13</f>
        <v>0</v>
      </c>
      <c r="D19" s="81"/>
      <c r="E19" s="17"/>
      <c r="F19" s="17">
        <f>('10 wk Combined AVG'!I13+'10 wk Combined AVG'!J13+'10 wk Combined AVG'!K13)/3</f>
        <v>0</v>
      </c>
      <c r="G19" s="17"/>
      <c r="H19" s="17"/>
      <c r="I19" s="17">
        <f t="shared" si="1"/>
        <v>0</v>
      </c>
      <c r="J19" s="45"/>
    </row>
    <row r="20" spans="1:10" s="21" customFormat="1" ht="25.5">
      <c r="A20" s="37">
        <v>13</v>
      </c>
      <c r="B20" s="7">
        <f>'10 wk Combined AVG'!B14</f>
        <v>0</v>
      </c>
      <c r="C20" s="85">
        <f>'10 wk Combined AVG'!K14</f>
        <v>0</v>
      </c>
      <c r="D20" s="86"/>
      <c r="E20" s="15"/>
      <c r="F20" s="15">
        <f>('10 wk Combined AVG'!I14+'10 wk Combined AVG'!J14+'10 wk Combined AVG'!K14)/3</f>
        <v>0</v>
      </c>
      <c r="G20" s="15"/>
      <c r="H20" s="16"/>
      <c r="I20" s="16">
        <f t="shared" si="1"/>
        <v>0</v>
      </c>
      <c r="J20" s="19"/>
    </row>
    <row r="21" spans="1:10" s="21" customFormat="1" ht="25.5">
      <c r="A21" s="44">
        <v>14</v>
      </c>
      <c r="B21" s="8">
        <f>'10 wk Combined AVG'!B15</f>
        <v>0</v>
      </c>
      <c r="C21" s="80">
        <f>'10 wk Combined AVG'!K15</f>
        <v>0</v>
      </c>
      <c r="D21" s="81"/>
      <c r="E21" s="17"/>
      <c r="F21" s="17">
        <f>('10 wk Combined AVG'!I15+'10 wk Combined AVG'!J15+'10 wk Combined AVG'!K15)/3</f>
        <v>0</v>
      </c>
      <c r="G21" s="17"/>
      <c r="H21" s="17"/>
      <c r="I21" s="17">
        <f t="shared" si="1"/>
        <v>0</v>
      </c>
      <c r="J21" s="45"/>
    </row>
    <row r="22" spans="1:10" s="21" customFormat="1" ht="25.5">
      <c r="A22" s="37">
        <v>15</v>
      </c>
      <c r="B22" s="7">
        <f>'10 wk Combined AVG'!B16</f>
        <v>0</v>
      </c>
      <c r="C22" s="85">
        <f>'10 wk Combined AVG'!K16</f>
        <v>0</v>
      </c>
      <c r="D22" s="86"/>
      <c r="E22" s="15"/>
      <c r="F22" s="15">
        <f>('10 wk Combined AVG'!I16+'10 wk Combined AVG'!J16+'10 wk Combined AVG'!K16)/3</f>
        <v>0</v>
      </c>
      <c r="G22" s="15"/>
      <c r="H22" s="16"/>
      <c r="I22" s="16">
        <f t="shared" si="1"/>
        <v>0</v>
      </c>
      <c r="J22" s="19"/>
    </row>
    <row r="23" spans="1:10" ht="27">
      <c r="A23" s="44">
        <v>16</v>
      </c>
      <c r="B23" s="55">
        <f>'10 wk Combined AVG'!B17</f>
        <v>0</v>
      </c>
      <c r="C23" s="84">
        <f>'10 wk Combined AVG'!K17</f>
        <v>0</v>
      </c>
      <c r="D23" s="84"/>
      <c r="E23" s="17"/>
      <c r="F23" s="17">
        <f>('10 wk Combined AVG'!I17+'10 wk Combined AVG'!J17+'10 wk Combined AVG'!K17)/3</f>
        <v>0</v>
      </c>
      <c r="G23" s="17"/>
      <c r="H23" s="17"/>
      <c r="I23" s="17">
        <f>F23+H23</f>
        <v>0</v>
      </c>
      <c r="J23" s="45"/>
    </row>
    <row r="24" spans="1:10" ht="27">
      <c r="A24" s="59">
        <v>17</v>
      </c>
      <c r="B24" s="61">
        <f>'10 wk Combined AVG'!B18</f>
        <v>0</v>
      </c>
      <c r="C24" s="83">
        <f>'10 wk Combined AVG'!K18</f>
        <v>0</v>
      </c>
      <c r="D24" s="83"/>
      <c r="E24" s="15"/>
      <c r="F24" s="15">
        <f>('10 wk Combined AVG'!I18+'10 wk Combined AVG'!J18+'10 wk Combined AVG'!K18)/3</f>
        <v>0</v>
      </c>
      <c r="G24" s="15"/>
      <c r="H24" s="15"/>
      <c r="I24" s="15">
        <f>F24+H24</f>
        <v>0</v>
      </c>
      <c r="J24" s="19"/>
    </row>
    <row r="25" spans="1:10" ht="27">
      <c r="A25" s="60">
        <v>18</v>
      </c>
      <c r="B25" s="55">
        <f>'10 wk Combined AVG'!B19</f>
        <v>0</v>
      </c>
      <c r="C25" s="84">
        <f>'10 wk Combined AVG'!K19</f>
        <v>0</v>
      </c>
      <c r="D25" s="84"/>
      <c r="E25" s="17"/>
      <c r="F25" s="17">
        <f>('10 wk Combined AVG'!I19+'10 wk Combined AVG'!J19+'10 wk Combined AVG'!K19)/3</f>
        <v>0</v>
      </c>
      <c r="G25" s="17"/>
      <c r="H25" s="17"/>
      <c r="I25" s="17">
        <f>F25+H25</f>
        <v>0</v>
      </c>
      <c r="J25" s="45"/>
    </row>
    <row r="26" spans="1:10" ht="27">
      <c r="A26" s="59">
        <v>19</v>
      </c>
      <c r="B26" s="61">
        <v>0</v>
      </c>
      <c r="C26" s="83">
        <f>'10 wk Combined AVG'!K20</f>
        <v>0</v>
      </c>
      <c r="D26" s="83"/>
      <c r="E26" s="15"/>
      <c r="F26" s="15">
        <f>('10 wk Combined AVG'!I20+'10 wk Combined AVG'!J20+'10 wk Combined AVG'!K20)/3</f>
        <v>0</v>
      </c>
      <c r="G26" s="15"/>
      <c r="H26" s="15"/>
      <c r="I26" s="15">
        <f>F26+H26</f>
        <v>0</v>
      </c>
      <c r="J26" s="19"/>
    </row>
    <row r="27" spans="1:10" ht="27">
      <c r="A27" s="60">
        <v>20</v>
      </c>
      <c r="B27" s="55">
        <f>'10 wk Combined AVG'!B21</f>
        <v>0</v>
      </c>
      <c r="C27" s="84">
        <f>'10 wk Combined AVG'!K21</f>
        <v>0</v>
      </c>
      <c r="D27" s="84"/>
      <c r="E27" s="17"/>
      <c r="F27" s="17">
        <f>('10 wk Combined AVG'!I21+'10 wk Combined AVG'!J21+'10 wk Combined AVG'!K21)/3</f>
        <v>0</v>
      </c>
      <c r="G27" s="17"/>
      <c r="H27" s="17"/>
      <c r="I27" s="17">
        <f>F27+H27</f>
        <v>0</v>
      </c>
      <c r="J27" s="45"/>
    </row>
  </sheetData>
  <sheetProtection/>
  <mergeCells count="22">
    <mergeCell ref="C27:D27"/>
    <mergeCell ref="C23:D23"/>
    <mergeCell ref="C24:D24"/>
    <mergeCell ref="C25:D25"/>
    <mergeCell ref="C26:D26"/>
    <mergeCell ref="C10:D10"/>
    <mergeCell ref="C9:D9"/>
    <mergeCell ref="C8:D8"/>
    <mergeCell ref="C14:D14"/>
    <mergeCell ref="C13:D13"/>
    <mergeCell ref="C12:D12"/>
    <mergeCell ref="C11:D11"/>
    <mergeCell ref="E7:F7"/>
    <mergeCell ref="C20:D20"/>
    <mergeCell ref="C21:D21"/>
    <mergeCell ref="C22:D22"/>
    <mergeCell ref="C16:D16"/>
    <mergeCell ref="C17:D17"/>
    <mergeCell ref="C18:D18"/>
    <mergeCell ref="C19:D19"/>
    <mergeCell ref="C7:D7"/>
    <mergeCell ref="C15:D15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K27"/>
  <sheetViews>
    <sheetView tabSelected="1" zoomScale="60" zoomScaleNormal="60" zoomScalePageLayoutView="0" workbookViewId="0" topLeftCell="A1">
      <selection activeCell="J14" sqref="J14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3.140625" style="1" bestFit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21" customFormat="1" ht="25.5">
      <c r="A7" s="37"/>
      <c r="B7" s="18" t="s">
        <v>0</v>
      </c>
      <c r="C7" s="87" t="s">
        <v>18</v>
      </c>
      <c r="D7" s="88"/>
      <c r="E7" s="87" t="s">
        <v>29</v>
      </c>
      <c r="F7" s="88"/>
      <c r="G7" s="19" t="s">
        <v>13</v>
      </c>
      <c r="H7" s="19" t="s">
        <v>14</v>
      </c>
      <c r="I7" s="20" t="s">
        <v>17</v>
      </c>
      <c r="J7" s="19" t="s">
        <v>16</v>
      </c>
    </row>
    <row r="8" spans="1:10" s="21" customFormat="1" ht="25.5">
      <c r="A8" s="37">
        <v>1</v>
      </c>
      <c r="B8" s="7" t="str">
        <f>'10 wk Combined AVG'!B2</f>
        <v>Randy Silva</v>
      </c>
      <c r="C8" s="85">
        <f>'10 wk Combined AVG'!L2</f>
        <v>217</v>
      </c>
      <c r="D8" s="86"/>
      <c r="E8" s="15"/>
      <c r="F8" s="15">
        <f>('10 wk Combined AVG'!J2+'10 wk Combined AVG'!K2+'10 wk Combined AVG'!L2)/3</f>
        <v>235.33333333333334</v>
      </c>
      <c r="G8" s="15"/>
      <c r="H8" s="16"/>
      <c r="I8" s="16">
        <f aca="true" t="shared" si="0" ref="I8:I13">F8+H8</f>
        <v>235.33333333333334</v>
      </c>
      <c r="J8" s="19" t="s">
        <v>36</v>
      </c>
    </row>
    <row r="9" spans="1:10" s="21" customFormat="1" ht="25.5">
      <c r="A9" s="78">
        <v>2</v>
      </c>
      <c r="B9" s="77" t="str">
        <f>'10 wk Combined AVG'!B3</f>
        <v>Ryan Ryba</v>
      </c>
      <c r="C9" s="91">
        <f>'10 wk Combined AVG'!L3</f>
        <v>170</v>
      </c>
      <c r="D9" s="92"/>
      <c r="E9" s="66"/>
      <c r="F9" s="66">
        <f>('10 wk Combined AVG'!J3+'10 wk Combined AVG'!K3+'10 wk Combined AVG'!L3)/3</f>
        <v>184.33333333333334</v>
      </c>
      <c r="G9" s="66"/>
      <c r="H9" s="66"/>
      <c r="I9" s="66">
        <f t="shared" si="0"/>
        <v>184.33333333333334</v>
      </c>
      <c r="J9" s="79" t="s">
        <v>39</v>
      </c>
    </row>
    <row r="10" spans="1:10" s="21" customFormat="1" ht="25.5">
      <c r="A10" s="37">
        <v>3</v>
      </c>
      <c r="B10" s="7" t="str">
        <f>'10 wk Combined AVG'!B4</f>
        <v>Brandon Kisner</v>
      </c>
      <c r="C10" s="85">
        <f>'10 wk Combined AVG'!L4</f>
        <v>210</v>
      </c>
      <c r="D10" s="86"/>
      <c r="E10" s="15"/>
      <c r="F10" s="15">
        <f>('10 wk Combined AVG'!J4+'10 wk Combined AVG'!K4+'10 wk Combined AVG'!L4)/3</f>
        <v>214.66666666666666</v>
      </c>
      <c r="G10" s="15"/>
      <c r="H10" s="16"/>
      <c r="I10" s="16">
        <f t="shared" si="0"/>
        <v>214.66666666666666</v>
      </c>
      <c r="J10" s="19" t="s">
        <v>38</v>
      </c>
    </row>
    <row r="11" spans="1:10" s="21" customFormat="1" ht="25.5">
      <c r="A11" s="44">
        <v>4</v>
      </c>
      <c r="B11" s="8" t="str">
        <f>'10 wk Combined AVG'!B5</f>
        <v>Lance Stewart</v>
      </c>
      <c r="C11" s="80">
        <f>'10 wk Combined AVG'!L5</f>
        <v>235</v>
      </c>
      <c r="D11" s="81"/>
      <c r="E11" s="17"/>
      <c r="F11" s="17">
        <f>('10 wk Combined AVG'!J5+'10 wk Combined AVG'!K5+'10 wk Combined AVG'!L5)/3</f>
        <v>229.33333333333334</v>
      </c>
      <c r="G11" s="66"/>
      <c r="H11" s="66"/>
      <c r="I11" s="66">
        <f t="shared" si="0"/>
        <v>229.33333333333334</v>
      </c>
      <c r="J11" s="45" t="s">
        <v>37</v>
      </c>
    </row>
    <row r="12" spans="1:10" s="21" customFormat="1" ht="25.5">
      <c r="A12" s="37">
        <v>5</v>
      </c>
      <c r="B12" s="7" t="str">
        <f>'10 wk Combined AVG'!B6</f>
        <v>Terry Lovett</v>
      </c>
      <c r="C12" s="85">
        <f>'10 wk Combined AVG'!L6</f>
        <v>128</v>
      </c>
      <c r="D12" s="86"/>
      <c r="E12" s="15"/>
      <c r="F12" s="15">
        <f>('10 wk Combined AVG'!J6+'10 wk Combined AVG'!K6+'10 wk Combined AVG'!L6)/3</f>
        <v>133.66666666666666</v>
      </c>
      <c r="G12" s="15"/>
      <c r="H12" s="16"/>
      <c r="I12" s="16">
        <f t="shared" si="0"/>
        <v>133.66666666666666</v>
      </c>
      <c r="J12" s="19" t="s">
        <v>42</v>
      </c>
    </row>
    <row r="13" spans="1:10" s="21" customFormat="1" ht="25.5">
      <c r="A13" s="44">
        <v>6</v>
      </c>
      <c r="B13" s="8" t="str">
        <f>'10 wk Combined AVG'!B7</f>
        <v>Zach Groff</v>
      </c>
      <c r="C13" s="80">
        <f>'10 wk Combined AVG'!L7</f>
        <v>0</v>
      </c>
      <c r="D13" s="81"/>
      <c r="E13" s="17"/>
      <c r="F13" s="17">
        <f>('10 wk Combined AVG'!J7+'10 wk Combined AVG'!K7+'10 wk Combined AVG'!L7)/3</f>
        <v>18</v>
      </c>
      <c r="G13" s="66"/>
      <c r="H13" s="66"/>
      <c r="I13" s="66">
        <f t="shared" si="0"/>
        <v>18</v>
      </c>
      <c r="J13" s="45" t="s">
        <v>43</v>
      </c>
    </row>
    <row r="14" spans="1:10" s="21" customFormat="1" ht="25.5">
      <c r="A14" s="37">
        <v>7</v>
      </c>
      <c r="B14" s="7">
        <f>'10 wk Combined AVG'!B8</f>
        <v>0</v>
      </c>
      <c r="C14" s="85">
        <f>'10 wk Combined AVG'!L8</f>
        <v>0</v>
      </c>
      <c r="D14" s="86"/>
      <c r="E14" s="15"/>
      <c r="F14" s="15">
        <f>('10 wk Combined AVG'!J8+'10 wk Combined AVG'!K8+'10 wk Combined AVG'!L8)/3</f>
        <v>0</v>
      </c>
      <c r="G14" s="15"/>
      <c r="H14" s="16"/>
      <c r="I14" s="16">
        <f aca="true" t="shared" si="1" ref="I14:I22">F14</f>
        <v>0</v>
      </c>
      <c r="J14" s="19"/>
    </row>
    <row r="15" spans="1:10" s="21" customFormat="1" ht="25.5">
      <c r="A15" s="44">
        <v>8</v>
      </c>
      <c r="B15" s="8">
        <f>'10 wk Combined AVG'!B9</f>
        <v>0</v>
      </c>
      <c r="C15" s="80">
        <f>'10 wk Combined AVG'!L9</f>
        <v>0</v>
      </c>
      <c r="D15" s="81"/>
      <c r="E15" s="17"/>
      <c r="F15" s="17">
        <f>('10 wk Combined AVG'!J9+'10 wk Combined AVG'!K9+'10 wk Combined AVG'!L9)/3</f>
        <v>0</v>
      </c>
      <c r="G15" s="17"/>
      <c r="H15" s="17"/>
      <c r="I15" s="17">
        <f t="shared" si="1"/>
        <v>0</v>
      </c>
      <c r="J15" s="45"/>
    </row>
    <row r="16" spans="1:10" s="21" customFormat="1" ht="25.5">
      <c r="A16" s="37">
        <v>9</v>
      </c>
      <c r="B16" s="7">
        <f>'10 wk Combined AVG'!B10</f>
        <v>0</v>
      </c>
      <c r="C16" s="85">
        <f>'10 wk Combined AVG'!L10</f>
        <v>0</v>
      </c>
      <c r="D16" s="86"/>
      <c r="E16" s="15"/>
      <c r="F16" s="15">
        <f>('10 wk Combined AVG'!J10+'10 wk Combined AVG'!K10+'10 wk Combined AVG'!L10)/3</f>
        <v>0</v>
      </c>
      <c r="G16" s="15"/>
      <c r="H16" s="16"/>
      <c r="I16" s="16">
        <f t="shared" si="1"/>
        <v>0</v>
      </c>
      <c r="J16" s="19"/>
    </row>
    <row r="17" spans="1:10" s="21" customFormat="1" ht="25.5">
      <c r="A17" s="44">
        <v>10</v>
      </c>
      <c r="B17" s="8">
        <f>'10 wk Combined AVG'!B11</f>
        <v>0</v>
      </c>
      <c r="C17" s="80">
        <f>'10 wk Combined AVG'!L11</f>
        <v>0</v>
      </c>
      <c r="D17" s="81"/>
      <c r="E17" s="17"/>
      <c r="F17" s="17">
        <f>('10 wk Combined AVG'!J11+'10 wk Combined AVG'!K11+'10 wk Combined AVG'!L11)/3</f>
        <v>0</v>
      </c>
      <c r="G17" s="17"/>
      <c r="H17" s="17"/>
      <c r="I17" s="17">
        <f t="shared" si="1"/>
        <v>0</v>
      </c>
      <c r="J17" s="45"/>
    </row>
    <row r="18" spans="1:10" s="21" customFormat="1" ht="25.5">
      <c r="A18" s="37">
        <v>11</v>
      </c>
      <c r="B18" s="7">
        <f>'10 wk Combined AVG'!B12</f>
        <v>0</v>
      </c>
      <c r="C18" s="85">
        <f>'10 wk Combined AVG'!L12</f>
        <v>0</v>
      </c>
      <c r="D18" s="86"/>
      <c r="E18" s="15"/>
      <c r="F18" s="15">
        <f>('10 wk Combined AVG'!J12+'10 wk Combined AVG'!K12+'10 wk Combined AVG'!L12)/3</f>
        <v>0</v>
      </c>
      <c r="G18" s="15"/>
      <c r="H18" s="16"/>
      <c r="I18" s="16">
        <f t="shared" si="1"/>
        <v>0</v>
      </c>
      <c r="J18" s="19"/>
    </row>
    <row r="19" spans="1:10" s="21" customFormat="1" ht="25.5">
      <c r="A19" s="44">
        <v>12</v>
      </c>
      <c r="B19" s="8">
        <f>'10 wk Combined AVG'!B13</f>
        <v>0</v>
      </c>
      <c r="C19" s="80">
        <f>'10 wk Combined AVG'!L13</f>
        <v>0</v>
      </c>
      <c r="D19" s="81"/>
      <c r="E19" s="17"/>
      <c r="F19" s="17">
        <f>('10 wk Combined AVG'!J13+'10 wk Combined AVG'!K13+'10 wk Combined AVG'!L13)/3</f>
        <v>0</v>
      </c>
      <c r="G19" s="17"/>
      <c r="H19" s="17"/>
      <c r="I19" s="17">
        <f t="shared" si="1"/>
        <v>0</v>
      </c>
      <c r="J19" s="45"/>
    </row>
    <row r="20" spans="1:10" s="21" customFormat="1" ht="25.5">
      <c r="A20" s="37">
        <v>13</v>
      </c>
      <c r="B20" s="7">
        <f>'10 wk Combined AVG'!B14</f>
        <v>0</v>
      </c>
      <c r="C20" s="85">
        <f>'10 wk Combined AVG'!L14</f>
        <v>0</v>
      </c>
      <c r="D20" s="86"/>
      <c r="E20" s="15"/>
      <c r="F20" s="15">
        <f>('10 wk Combined AVG'!J14+'10 wk Combined AVG'!K14+'10 wk Combined AVG'!L14)/3</f>
        <v>0</v>
      </c>
      <c r="G20" s="15"/>
      <c r="H20" s="16"/>
      <c r="I20" s="16">
        <f t="shared" si="1"/>
        <v>0</v>
      </c>
      <c r="J20" s="19"/>
    </row>
    <row r="21" spans="1:10" s="21" customFormat="1" ht="25.5">
      <c r="A21" s="44">
        <v>14</v>
      </c>
      <c r="B21" s="8">
        <f>'10 wk Combined AVG'!B15</f>
        <v>0</v>
      </c>
      <c r="C21" s="80">
        <f>'10 wk Combined AVG'!L15</f>
        <v>0</v>
      </c>
      <c r="D21" s="81"/>
      <c r="E21" s="17"/>
      <c r="F21" s="17">
        <f>('10 wk Combined AVG'!J15+'10 wk Combined AVG'!K15+'10 wk Combined AVG'!L15)/3</f>
        <v>0</v>
      </c>
      <c r="G21" s="17"/>
      <c r="H21" s="17"/>
      <c r="I21" s="17">
        <f t="shared" si="1"/>
        <v>0</v>
      </c>
      <c r="J21" s="45"/>
    </row>
    <row r="22" spans="1:10" ht="25.5">
      <c r="A22" s="37">
        <v>15</v>
      </c>
      <c r="B22" s="7">
        <f>'10 wk Combined AVG'!B16</f>
        <v>0</v>
      </c>
      <c r="C22" s="85">
        <f>'10 wk Combined AVG'!L16</f>
        <v>0</v>
      </c>
      <c r="D22" s="86"/>
      <c r="E22" s="47"/>
      <c r="F22" s="15">
        <f>('10 wk Combined AVG'!J16+'10 wk Combined AVG'!K16+'10 wk Combined AVG'!L16)/3</f>
        <v>0</v>
      </c>
      <c r="G22" s="47"/>
      <c r="H22" s="48"/>
      <c r="I22" s="16">
        <f t="shared" si="1"/>
        <v>0</v>
      </c>
      <c r="J22" s="63"/>
    </row>
    <row r="23" spans="1:10" ht="27">
      <c r="A23" s="44">
        <v>16</v>
      </c>
      <c r="B23" s="55">
        <f>'10 wk Combined AVG'!B17</f>
        <v>0</v>
      </c>
      <c r="C23" s="84">
        <f>'10 wk Combined AVG'!L17</f>
        <v>0</v>
      </c>
      <c r="D23" s="84"/>
      <c r="E23" s="17"/>
      <c r="F23" s="17">
        <f>('10 wk Combined AVG'!J17+'10 wk Combined AVG'!K17+'10 wk Combined AVG'!L17)/3</f>
        <v>0</v>
      </c>
      <c r="G23" s="17"/>
      <c r="H23" s="17"/>
      <c r="I23" s="17">
        <f>F23+H23</f>
        <v>0</v>
      </c>
      <c r="J23" s="45"/>
    </row>
    <row r="24" spans="1:10" ht="27">
      <c r="A24" s="64">
        <v>17</v>
      </c>
      <c r="B24" s="61">
        <f>'10 wk Combined AVG'!B18</f>
        <v>0</v>
      </c>
      <c r="C24" s="83">
        <f>'10 wk Combined AVG'!L18</f>
        <v>0</v>
      </c>
      <c r="D24" s="83"/>
      <c r="E24" s="15"/>
      <c r="F24" s="15">
        <f>('10 wk Combined AVG'!J18+'10 wk Combined AVG'!K18+'10 wk Combined AVG'!L18)/3</f>
        <v>0</v>
      </c>
      <c r="G24" s="15"/>
      <c r="H24" s="15"/>
      <c r="I24" s="15">
        <f>F24+H24</f>
        <v>0</v>
      </c>
      <c r="J24" s="19"/>
    </row>
    <row r="25" spans="1:10" ht="27">
      <c r="A25" s="65">
        <v>18</v>
      </c>
      <c r="B25" s="55">
        <f>'10 wk Combined AVG'!B19</f>
        <v>0</v>
      </c>
      <c r="C25" s="84">
        <f>'10 wk Combined AVG'!L19</f>
        <v>0</v>
      </c>
      <c r="D25" s="84"/>
      <c r="E25" s="17"/>
      <c r="F25" s="17">
        <f>('10 wk Combined AVG'!J19+'10 wk Combined AVG'!K19+'10 wk Combined AVG'!L19)/3</f>
        <v>0</v>
      </c>
      <c r="G25" s="17"/>
      <c r="H25" s="17"/>
      <c r="I25" s="17">
        <f>F25+H25</f>
        <v>0</v>
      </c>
      <c r="J25" s="45"/>
    </row>
    <row r="26" spans="1:10" ht="27">
      <c r="A26" s="64">
        <v>19</v>
      </c>
      <c r="B26" s="61">
        <v>0</v>
      </c>
      <c r="C26" s="83">
        <f>'10 wk Combined AVG'!L20</f>
        <v>0</v>
      </c>
      <c r="D26" s="83"/>
      <c r="E26" s="15"/>
      <c r="F26" s="15">
        <f>('10 wk Combined AVG'!J20+'10 wk Combined AVG'!K20+'10 wk Combined AVG'!L20)/3</f>
        <v>0</v>
      </c>
      <c r="G26" s="15"/>
      <c r="H26" s="15"/>
      <c r="I26" s="15">
        <f>F26+H26</f>
        <v>0</v>
      </c>
      <c r="J26" s="19"/>
    </row>
    <row r="27" spans="1:10" ht="27">
      <c r="A27" s="65">
        <v>20</v>
      </c>
      <c r="B27" s="55">
        <f>'10 wk Combined AVG'!B21</f>
        <v>0</v>
      </c>
      <c r="C27" s="84">
        <f>'10 wk Combined AVG'!L21</f>
        <v>0</v>
      </c>
      <c r="D27" s="84"/>
      <c r="E27" s="17"/>
      <c r="F27" s="17">
        <f>('10 wk Combined AVG'!J21+'10 wk Combined AVG'!K21+'10 wk Combined AVG'!L21)/3</f>
        <v>0</v>
      </c>
      <c r="G27" s="17"/>
      <c r="H27" s="17"/>
      <c r="I27" s="17">
        <f>F27+H27</f>
        <v>0</v>
      </c>
      <c r="J27" s="45"/>
    </row>
  </sheetData>
  <sheetProtection/>
  <mergeCells count="22">
    <mergeCell ref="C27:D27"/>
    <mergeCell ref="C23:D23"/>
    <mergeCell ref="C24:D24"/>
    <mergeCell ref="C25:D25"/>
    <mergeCell ref="C26:D26"/>
    <mergeCell ref="C9:D9"/>
    <mergeCell ref="C10:D10"/>
    <mergeCell ref="C15:D15"/>
    <mergeCell ref="C11:D11"/>
    <mergeCell ref="C12:D12"/>
    <mergeCell ref="C21:D21"/>
    <mergeCell ref="C22:D22"/>
    <mergeCell ref="C16:D16"/>
    <mergeCell ref="C17:D17"/>
    <mergeCell ref="C18:D18"/>
    <mergeCell ref="C19:D19"/>
    <mergeCell ref="C7:D7"/>
    <mergeCell ref="C8:D8"/>
    <mergeCell ref="C13:D13"/>
    <mergeCell ref="C14:D14"/>
    <mergeCell ref="E7:F7"/>
    <mergeCell ref="C20:D20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9"/>
  <sheetViews>
    <sheetView zoomScale="70" zoomScaleNormal="70" zoomScalePageLayoutView="0" workbookViewId="0" topLeftCell="A1">
      <selection activeCell="M3" sqref="M3"/>
    </sheetView>
  </sheetViews>
  <sheetFormatPr defaultColWidth="9.140625" defaultRowHeight="12.75"/>
  <cols>
    <col min="1" max="1" width="22.421875" style="35" bestFit="1" customWidth="1"/>
    <col min="2" max="2" width="6.140625" style="35" bestFit="1" customWidth="1"/>
    <col min="3" max="6" width="8.7109375" style="35" bestFit="1" customWidth="1"/>
    <col min="7" max="10" width="9.140625" style="35" customWidth="1"/>
    <col min="11" max="11" width="7.8515625" style="35" bestFit="1" customWidth="1"/>
    <col min="12" max="12" width="9.00390625" style="35" bestFit="1" customWidth="1"/>
    <col min="13" max="13" width="17.00390625" style="35" bestFit="1" customWidth="1"/>
    <col min="14" max="16384" width="9.140625" style="35" customWidth="1"/>
  </cols>
  <sheetData>
    <row r="1" spans="1:15" ht="2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19</v>
      </c>
      <c r="M1" s="9" t="s">
        <v>15</v>
      </c>
      <c r="N1" s="23"/>
      <c r="O1" s="24"/>
    </row>
    <row r="2" spans="1:15" ht="20.25">
      <c r="A2" s="5" t="str">
        <f>'10 wk Combined AVG'!B2</f>
        <v>Randy Silva</v>
      </c>
      <c r="B2" s="6">
        <v>5</v>
      </c>
      <c r="C2" s="6">
        <v>0</v>
      </c>
      <c r="D2" s="6">
        <v>3</v>
      </c>
      <c r="E2" s="6">
        <v>1</v>
      </c>
      <c r="F2" s="6">
        <v>0</v>
      </c>
      <c r="G2" s="6">
        <v>0</v>
      </c>
      <c r="H2" s="6">
        <v>6</v>
      </c>
      <c r="I2" s="6">
        <v>1</v>
      </c>
      <c r="J2" s="6">
        <v>6</v>
      </c>
      <c r="K2" s="6">
        <v>0</v>
      </c>
      <c r="L2" s="14">
        <f aca="true" t="shared" si="0" ref="L2:L29">SUM(B2:K2)</f>
        <v>22</v>
      </c>
      <c r="M2" s="12">
        <f aca="true" t="shared" si="1" ref="M2:M7">SUM(B2:K2)/10</f>
        <v>2.2</v>
      </c>
      <c r="N2" s="27"/>
      <c r="O2" s="28"/>
    </row>
    <row r="3" spans="1:15" ht="20.25">
      <c r="A3" s="11" t="str">
        <f>'10 wk Combined AVG'!B3</f>
        <v>Ryan Ryba</v>
      </c>
      <c r="B3" s="13">
        <v>1</v>
      </c>
      <c r="C3" s="13">
        <v>0</v>
      </c>
      <c r="D3" s="13">
        <v>4</v>
      </c>
      <c r="E3" s="13">
        <v>0</v>
      </c>
      <c r="F3" s="13">
        <v>0</v>
      </c>
      <c r="G3" s="13">
        <v>0</v>
      </c>
      <c r="H3" s="13">
        <v>1</v>
      </c>
      <c r="I3" s="13">
        <v>1</v>
      </c>
      <c r="J3" s="13">
        <v>5</v>
      </c>
      <c r="K3" s="13">
        <v>1</v>
      </c>
      <c r="L3" s="11">
        <f t="shared" si="0"/>
        <v>13</v>
      </c>
      <c r="M3" s="67">
        <f t="shared" si="1"/>
        <v>1.3</v>
      </c>
      <c r="N3" s="27"/>
      <c r="O3" s="28"/>
    </row>
    <row r="4" spans="1:15" ht="20.25">
      <c r="A4" s="5" t="str">
        <f>'10 wk Combined AVG'!B4</f>
        <v>Brandon Kisner</v>
      </c>
      <c r="B4" s="6">
        <v>5</v>
      </c>
      <c r="C4" s="6">
        <v>3</v>
      </c>
      <c r="D4" s="6">
        <v>4</v>
      </c>
      <c r="E4" s="6">
        <v>0</v>
      </c>
      <c r="F4" s="6">
        <v>0</v>
      </c>
      <c r="G4" s="6">
        <v>2</v>
      </c>
      <c r="H4" s="6">
        <v>5</v>
      </c>
      <c r="I4" s="6">
        <v>1</v>
      </c>
      <c r="J4" s="6">
        <v>3</v>
      </c>
      <c r="K4" s="6">
        <v>2</v>
      </c>
      <c r="L4" s="5">
        <f t="shared" si="0"/>
        <v>25</v>
      </c>
      <c r="M4" s="12">
        <f t="shared" si="1"/>
        <v>2.5</v>
      </c>
      <c r="N4" s="27"/>
      <c r="O4" s="28"/>
    </row>
    <row r="5" spans="1:15" ht="19.5">
      <c r="A5" s="11" t="str">
        <f>'10 wk Combined AVG'!B5</f>
        <v>Lance Stewart</v>
      </c>
      <c r="B5" s="13">
        <v>0</v>
      </c>
      <c r="C5" s="13">
        <v>2</v>
      </c>
      <c r="D5" s="13">
        <v>0</v>
      </c>
      <c r="E5" s="13">
        <v>1</v>
      </c>
      <c r="F5" s="13">
        <v>5</v>
      </c>
      <c r="G5" s="13">
        <v>2</v>
      </c>
      <c r="H5" s="13">
        <v>10</v>
      </c>
      <c r="I5" s="13">
        <v>0</v>
      </c>
      <c r="J5" s="13">
        <v>4</v>
      </c>
      <c r="K5" s="76">
        <v>4</v>
      </c>
      <c r="L5" s="11">
        <f t="shared" si="0"/>
        <v>28</v>
      </c>
      <c r="M5" s="67">
        <f t="shared" si="1"/>
        <v>2.8</v>
      </c>
      <c r="N5" s="27"/>
      <c r="O5" s="28"/>
    </row>
    <row r="6" spans="1:15" ht="19.5">
      <c r="A6" s="5" t="str">
        <f>'10 wk Combined AVG'!B6</f>
        <v>Terry Lovett</v>
      </c>
      <c r="B6" s="6">
        <v>0</v>
      </c>
      <c r="C6" s="6">
        <v>0</v>
      </c>
      <c r="D6" s="6">
        <v>2</v>
      </c>
      <c r="E6" s="6">
        <v>0</v>
      </c>
      <c r="F6" s="6">
        <v>1</v>
      </c>
      <c r="G6" s="6">
        <v>0</v>
      </c>
      <c r="H6" s="6">
        <v>0</v>
      </c>
      <c r="I6" s="6">
        <v>0</v>
      </c>
      <c r="J6" s="6">
        <v>4</v>
      </c>
      <c r="K6" s="6">
        <v>0</v>
      </c>
      <c r="L6" s="5">
        <f t="shared" si="0"/>
        <v>7</v>
      </c>
      <c r="M6" s="12">
        <f t="shared" si="1"/>
        <v>0.7</v>
      </c>
      <c r="N6" s="27"/>
      <c r="O6" s="28"/>
    </row>
    <row r="7" spans="1:15" ht="19.5">
      <c r="A7" s="11" t="str">
        <f>'10 wk Combined AVG'!B7</f>
        <v>Zach Groff</v>
      </c>
      <c r="B7" s="13">
        <v>0</v>
      </c>
      <c r="C7" s="13">
        <v>0</v>
      </c>
      <c r="D7" s="13">
        <v>2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1">
        <f t="shared" si="0"/>
        <v>2</v>
      </c>
      <c r="M7" s="67">
        <f t="shared" si="1"/>
        <v>0.2</v>
      </c>
      <c r="N7" s="27"/>
      <c r="O7" s="28"/>
    </row>
    <row r="8" spans="1:15" ht="19.5">
      <c r="A8" s="5">
        <f>'10 wk Combined AVG'!B8</f>
        <v>0</v>
      </c>
      <c r="B8" s="6"/>
      <c r="C8" s="6"/>
      <c r="D8" s="6"/>
      <c r="E8" s="6"/>
      <c r="F8" s="6"/>
      <c r="G8" s="6"/>
      <c r="H8" s="6"/>
      <c r="I8" s="6"/>
      <c r="J8" s="6"/>
      <c r="K8" s="6"/>
      <c r="L8" s="5">
        <f t="shared" si="0"/>
        <v>0</v>
      </c>
      <c r="M8" s="12">
        <f aca="true" t="shared" si="2" ref="M8:M16">SUM(B8:K8)/10</f>
        <v>0</v>
      </c>
      <c r="N8" s="27"/>
      <c r="O8" s="28"/>
    </row>
    <row r="9" spans="1:15" ht="19.5">
      <c r="A9" s="11">
        <f>'10 wk Combined AVG'!B9</f>
        <v>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1">
        <f t="shared" si="0"/>
        <v>0</v>
      </c>
      <c r="M9" s="67">
        <f t="shared" si="2"/>
        <v>0</v>
      </c>
      <c r="N9" s="27"/>
      <c r="O9" s="28"/>
    </row>
    <row r="10" spans="1:15" ht="19.5">
      <c r="A10" s="5">
        <f>'10 wk Combined AVG'!B10</f>
        <v>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5">
        <f t="shared" si="0"/>
        <v>0</v>
      </c>
      <c r="M10" s="12">
        <f t="shared" si="2"/>
        <v>0</v>
      </c>
      <c r="N10" s="27"/>
      <c r="O10" s="28"/>
    </row>
    <row r="11" spans="1:15" ht="19.5">
      <c r="A11" s="11">
        <f>'10 wk Combined AVG'!B11</f>
        <v>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1">
        <f t="shared" si="0"/>
        <v>0</v>
      </c>
      <c r="M11" s="67">
        <f t="shared" si="2"/>
        <v>0</v>
      </c>
      <c r="N11" s="27"/>
      <c r="O11" s="28"/>
    </row>
    <row r="12" spans="1:15" ht="19.5">
      <c r="A12" s="5">
        <f>'10 wk Combined AVG'!B12</f>
        <v>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5">
        <f t="shared" si="0"/>
        <v>0</v>
      </c>
      <c r="M12" s="12">
        <f t="shared" si="2"/>
        <v>0</v>
      </c>
      <c r="N12" s="27"/>
      <c r="O12" s="28"/>
    </row>
    <row r="13" spans="1:15" ht="19.5">
      <c r="A13" s="11">
        <f>'10 wk Combined AVG'!B13</f>
        <v>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1">
        <f t="shared" si="0"/>
        <v>0</v>
      </c>
      <c r="M13" s="67">
        <f t="shared" si="2"/>
        <v>0</v>
      </c>
      <c r="N13" s="27"/>
      <c r="O13" s="28"/>
    </row>
    <row r="14" spans="1:15" ht="19.5">
      <c r="A14" s="5">
        <f>'10 wk Combined AVG'!B14</f>
        <v>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5">
        <f t="shared" si="0"/>
        <v>0</v>
      </c>
      <c r="M14" s="12">
        <f t="shared" si="2"/>
        <v>0</v>
      </c>
      <c r="N14" s="27"/>
      <c r="O14" s="28"/>
    </row>
    <row r="15" spans="1:15" ht="19.5">
      <c r="A15" s="11">
        <f>'10 wk Combined AVG'!B15</f>
        <v>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1">
        <f t="shared" si="0"/>
        <v>0</v>
      </c>
      <c r="M15" s="67">
        <f>SUM(B15:K15)/9</f>
        <v>0</v>
      </c>
      <c r="N15" s="27"/>
      <c r="O15" s="28"/>
    </row>
    <row r="16" spans="1:15" ht="19.5">
      <c r="A16" s="5">
        <f>'10 wk Combined AVG'!B16</f>
        <v>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5">
        <f t="shared" si="0"/>
        <v>0</v>
      </c>
      <c r="M16" s="12">
        <f t="shared" si="2"/>
        <v>0</v>
      </c>
      <c r="N16" s="27"/>
      <c r="O16" s="28"/>
    </row>
    <row r="17" spans="1:15" ht="19.5">
      <c r="A17" s="11">
        <f>'10 wk Combined AVG'!B17</f>
        <v>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1">
        <f t="shared" si="0"/>
        <v>0</v>
      </c>
      <c r="M17" s="67">
        <f>SUM(B17:K17)/9</f>
        <v>0</v>
      </c>
      <c r="N17" s="27"/>
      <c r="O17" s="28"/>
    </row>
    <row r="18" spans="1:15" ht="19.5">
      <c r="A18" s="5">
        <f>'10 wk Combined AVG'!B18</f>
        <v>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5">
        <f t="shared" si="0"/>
        <v>0</v>
      </c>
      <c r="M18" s="12">
        <f>SUM(B18:K18)/8</f>
        <v>0</v>
      </c>
      <c r="N18" s="29"/>
      <c r="O18" s="30"/>
    </row>
    <row r="19" spans="1:15" ht="19.5">
      <c r="A19" s="11">
        <f>'10 wk Combined AVG'!B19</f>
        <v>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1">
        <f t="shared" si="0"/>
        <v>0</v>
      </c>
      <c r="M19" s="67">
        <f>SUM(B19:K19)/2</f>
        <v>0</v>
      </c>
      <c r="N19" s="29"/>
      <c r="O19" s="30"/>
    </row>
    <row r="20" spans="1:15" ht="19.5">
      <c r="A20" s="5">
        <f>'10 wk Combined AVG'!B20</f>
        <v>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5">
        <f t="shared" si="0"/>
        <v>0</v>
      </c>
      <c r="M20" s="12">
        <f>SUM(B20:K20)/2</f>
        <v>0</v>
      </c>
      <c r="N20" s="29"/>
      <c r="O20" s="30"/>
    </row>
    <row r="21" spans="1:15" ht="19.5">
      <c r="A21" s="11">
        <f>'10 wk Combined AVG'!B21</f>
        <v>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1">
        <f t="shared" si="0"/>
        <v>0</v>
      </c>
      <c r="M21" s="67">
        <f aca="true" t="shared" si="3" ref="M21:M29">SUM(B21:K21)/1</f>
        <v>0</v>
      </c>
      <c r="N21" s="29"/>
      <c r="O21" s="30"/>
    </row>
    <row r="22" spans="1:15" ht="19.5">
      <c r="A22" s="5">
        <f>'10 wk Combined AVG'!B22</f>
        <v>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5">
        <f t="shared" si="0"/>
        <v>0</v>
      </c>
      <c r="M22" s="12">
        <f t="shared" si="3"/>
        <v>0</v>
      </c>
      <c r="N22" s="29"/>
      <c r="O22" s="30"/>
    </row>
    <row r="23" spans="1:15" ht="19.5">
      <c r="A23" s="5">
        <f>'10 wk Combined AVG'!B23</f>
        <v>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5">
        <f t="shared" si="0"/>
        <v>0</v>
      </c>
      <c r="M23" s="12">
        <f t="shared" si="3"/>
        <v>0</v>
      </c>
      <c r="N23" s="29"/>
      <c r="O23" s="30"/>
    </row>
    <row r="24" spans="1:15" ht="19.5">
      <c r="A24" s="5">
        <f>'10 wk Combined AVG'!B24</f>
        <v>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5">
        <f t="shared" si="0"/>
        <v>0</v>
      </c>
      <c r="M24" s="12">
        <f t="shared" si="3"/>
        <v>0</v>
      </c>
      <c r="N24" s="29"/>
      <c r="O24" s="30"/>
    </row>
    <row r="25" spans="1:15" ht="19.5">
      <c r="A25" s="5">
        <f>'10 wk Combined AVG'!B25</f>
        <v>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5">
        <f t="shared" si="0"/>
        <v>0</v>
      </c>
      <c r="M25" s="12">
        <f t="shared" si="3"/>
        <v>0</v>
      </c>
      <c r="N25" s="29"/>
      <c r="O25" s="30"/>
    </row>
    <row r="26" spans="1:15" ht="19.5">
      <c r="A26" s="5">
        <f>'10 wk Combined AVG'!B26</f>
        <v>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5">
        <f t="shared" si="0"/>
        <v>0</v>
      </c>
      <c r="M26" s="12">
        <f t="shared" si="3"/>
        <v>0</v>
      </c>
      <c r="N26" s="29"/>
      <c r="O26" s="30"/>
    </row>
    <row r="27" spans="1:15" ht="19.5">
      <c r="A27" s="5">
        <f>'10 wk Combined AVG'!B27</f>
        <v>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5">
        <f t="shared" si="0"/>
        <v>0</v>
      </c>
      <c r="M27" s="12">
        <f t="shared" si="3"/>
        <v>0</v>
      </c>
      <c r="N27" s="29"/>
      <c r="O27" s="30"/>
    </row>
    <row r="28" spans="1:15" ht="19.5">
      <c r="A28" s="5">
        <f>'10 wk Combined AVG'!B28</f>
        <v>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5">
        <f t="shared" si="0"/>
        <v>0</v>
      </c>
      <c r="M28" s="12">
        <f t="shared" si="3"/>
        <v>0</v>
      </c>
      <c r="N28" s="29"/>
      <c r="O28" s="30"/>
    </row>
    <row r="29" spans="1:15" ht="20.25" thickBot="1">
      <c r="A29" s="5">
        <f>'10 wk Combined AVG'!B29</f>
        <v>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5">
        <f t="shared" si="0"/>
        <v>0</v>
      </c>
      <c r="M29" s="12">
        <f t="shared" si="3"/>
        <v>0</v>
      </c>
      <c r="N29" s="32"/>
      <c r="O29" s="33"/>
    </row>
  </sheetData>
  <sheetProtection/>
  <printOptions/>
  <pageMargins left="0" right="0" top="0" bottom="0" header="0" footer="0"/>
  <pageSetup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3"/>
  <sheetViews>
    <sheetView zoomScale="60" zoomScaleNormal="60" zoomScalePageLayoutView="0" workbookViewId="0" topLeftCell="A1">
      <selection activeCell="B32" sqref="B32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56" customFormat="1" ht="25.5">
      <c r="A7" s="37"/>
      <c r="B7" s="18" t="s">
        <v>0</v>
      </c>
      <c r="C7" s="87" t="s">
        <v>12</v>
      </c>
      <c r="D7" s="88"/>
      <c r="E7" s="19"/>
      <c r="F7" s="19" t="s">
        <v>30</v>
      </c>
      <c r="G7" s="19" t="s">
        <v>13</v>
      </c>
      <c r="H7" s="19" t="s">
        <v>14</v>
      </c>
      <c r="I7" s="20" t="s">
        <v>17</v>
      </c>
      <c r="J7" s="19" t="s">
        <v>16</v>
      </c>
    </row>
    <row r="8" spans="1:10" s="56" customFormat="1" ht="25.5">
      <c r="A8" s="37">
        <v>1</v>
      </c>
      <c r="B8" s="7" t="str">
        <f>'10 wk Combined AVG'!B2</f>
        <v>Randy Silva</v>
      </c>
      <c r="C8" s="85">
        <f>'10 wk Combined AVG'!C2</f>
        <v>226</v>
      </c>
      <c r="D8" s="86"/>
      <c r="E8" s="15"/>
      <c r="F8" s="15">
        <f>C8</f>
        <v>226</v>
      </c>
      <c r="G8" s="15"/>
      <c r="H8" s="16"/>
      <c r="I8" s="16">
        <f>F8+H8</f>
        <v>226</v>
      </c>
      <c r="J8" s="19" t="s">
        <v>36</v>
      </c>
    </row>
    <row r="9" spans="1:10" s="21" customFormat="1" ht="25.5">
      <c r="A9" s="44">
        <v>2</v>
      </c>
      <c r="B9" s="8" t="str">
        <f>'10 wk Combined AVG'!B3</f>
        <v>Ryan Ryba</v>
      </c>
      <c r="C9" s="80">
        <f>'10 wk Combined AVG'!C3</f>
        <v>152</v>
      </c>
      <c r="D9" s="81"/>
      <c r="E9" s="17"/>
      <c r="F9" s="17">
        <f aca="true" t="shared" si="0" ref="F9:F22">C9</f>
        <v>152</v>
      </c>
      <c r="G9" s="66"/>
      <c r="H9" s="66"/>
      <c r="I9" s="17">
        <f>F9+H9</f>
        <v>152</v>
      </c>
      <c r="J9" s="45" t="s">
        <v>39</v>
      </c>
    </row>
    <row r="10" spans="1:10" s="21" customFormat="1" ht="26.25" customHeight="1">
      <c r="A10" s="37">
        <v>3</v>
      </c>
      <c r="B10" s="7" t="str">
        <f>'10 wk Combined AVG'!B4</f>
        <v>Brandon Kisner</v>
      </c>
      <c r="C10" s="85">
        <f>'10 wk Combined AVG'!C4</f>
        <v>219</v>
      </c>
      <c r="D10" s="86"/>
      <c r="E10" s="15"/>
      <c r="F10" s="15">
        <f t="shared" si="0"/>
        <v>219</v>
      </c>
      <c r="G10" s="15"/>
      <c r="H10" s="16"/>
      <c r="I10" s="16">
        <f aca="true" t="shared" si="1" ref="I10:I22">F10+H10</f>
        <v>219</v>
      </c>
      <c r="J10" s="19" t="s">
        <v>37</v>
      </c>
    </row>
    <row r="11" spans="1:10" s="21" customFormat="1" ht="26.25" customHeight="1">
      <c r="A11" s="44">
        <v>4</v>
      </c>
      <c r="B11" s="8" t="str">
        <f>'10 wk Combined AVG'!B5</f>
        <v>Lance Stewart</v>
      </c>
      <c r="C11" s="80">
        <f>'10 wk Combined AVG'!C5</f>
        <v>218</v>
      </c>
      <c r="D11" s="81"/>
      <c r="E11" s="17"/>
      <c r="F11" s="17">
        <f t="shared" si="0"/>
        <v>218</v>
      </c>
      <c r="G11" s="66"/>
      <c r="H11" s="66"/>
      <c r="I11" s="17">
        <f t="shared" si="1"/>
        <v>218</v>
      </c>
      <c r="J11" s="45" t="s">
        <v>38</v>
      </c>
    </row>
    <row r="12" spans="1:10" s="21" customFormat="1" ht="26.25" customHeight="1">
      <c r="A12" s="37">
        <v>5</v>
      </c>
      <c r="B12" s="7" t="str">
        <f>'10 wk Combined AVG'!B6</f>
        <v>Terry Lovett</v>
      </c>
      <c r="C12" s="85">
        <f>'10 wk Combined AVG'!C6</f>
        <v>0</v>
      </c>
      <c r="D12" s="86"/>
      <c r="E12" s="15"/>
      <c r="F12" s="15">
        <f t="shared" si="0"/>
        <v>0</v>
      </c>
      <c r="G12" s="15"/>
      <c r="H12" s="16"/>
      <c r="I12" s="16">
        <f t="shared" si="1"/>
        <v>0</v>
      </c>
      <c r="J12" s="19"/>
    </row>
    <row r="13" spans="1:10" s="21" customFormat="1" ht="26.25" customHeight="1">
      <c r="A13" s="44">
        <v>6</v>
      </c>
      <c r="B13" s="8" t="str">
        <f>'10 wk Combined AVG'!B7</f>
        <v>Zach Groff</v>
      </c>
      <c r="C13" s="80">
        <f>'10 wk Combined AVG'!C7</f>
        <v>0</v>
      </c>
      <c r="D13" s="81"/>
      <c r="E13" s="17"/>
      <c r="F13" s="17">
        <f t="shared" si="0"/>
        <v>0</v>
      </c>
      <c r="G13" s="66"/>
      <c r="H13" s="66"/>
      <c r="I13" s="17">
        <f>F13+H13</f>
        <v>0</v>
      </c>
      <c r="J13" s="45"/>
    </row>
    <row r="14" spans="1:10" s="21" customFormat="1" ht="26.25" customHeight="1">
      <c r="A14" s="37">
        <v>7</v>
      </c>
      <c r="B14" s="7">
        <f>'10 wk Combined AVG'!B8</f>
        <v>0</v>
      </c>
      <c r="C14" s="85">
        <f>'10 wk Combined AVG'!C8</f>
        <v>0</v>
      </c>
      <c r="D14" s="86"/>
      <c r="E14" s="15"/>
      <c r="F14" s="15">
        <f t="shared" si="0"/>
        <v>0</v>
      </c>
      <c r="G14" s="15"/>
      <c r="H14" s="16"/>
      <c r="I14" s="16">
        <f t="shared" si="1"/>
        <v>0</v>
      </c>
      <c r="J14" s="19"/>
    </row>
    <row r="15" spans="1:10" s="21" customFormat="1" ht="26.25" customHeight="1">
      <c r="A15" s="44">
        <v>8</v>
      </c>
      <c r="B15" s="8">
        <f>'10 wk Combined AVG'!B9</f>
        <v>0</v>
      </c>
      <c r="C15" s="80">
        <f>'10 wk Combined AVG'!C9</f>
        <v>0</v>
      </c>
      <c r="D15" s="81"/>
      <c r="E15" s="17"/>
      <c r="F15" s="17">
        <f t="shared" si="0"/>
        <v>0</v>
      </c>
      <c r="G15" s="17"/>
      <c r="H15" s="17"/>
      <c r="I15" s="17">
        <f t="shared" si="1"/>
        <v>0</v>
      </c>
      <c r="J15" s="45"/>
    </row>
    <row r="16" spans="1:10" s="21" customFormat="1" ht="26.25" customHeight="1">
      <c r="A16" s="37">
        <v>9</v>
      </c>
      <c r="B16" s="7">
        <f>'10 wk Combined AVG'!B10</f>
        <v>0</v>
      </c>
      <c r="C16" s="85">
        <f>'10 wk Combined AVG'!C10</f>
        <v>0</v>
      </c>
      <c r="D16" s="86"/>
      <c r="E16" s="15"/>
      <c r="F16" s="15">
        <f t="shared" si="0"/>
        <v>0</v>
      </c>
      <c r="G16" s="15"/>
      <c r="H16" s="16"/>
      <c r="I16" s="16">
        <f t="shared" si="1"/>
        <v>0</v>
      </c>
      <c r="J16" s="19"/>
    </row>
    <row r="17" spans="1:10" s="21" customFormat="1" ht="26.25" customHeight="1">
      <c r="A17" s="44">
        <v>10</v>
      </c>
      <c r="B17" s="8">
        <f>'10 wk Combined AVG'!B11</f>
        <v>0</v>
      </c>
      <c r="C17" s="80">
        <f>'10 wk Combined AVG'!C11</f>
        <v>0</v>
      </c>
      <c r="D17" s="81"/>
      <c r="E17" s="17"/>
      <c r="F17" s="17">
        <f t="shared" si="0"/>
        <v>0</v>
      </c>
      <c r="G17" s="17"/>
      <c r="H17" s="17"/>
      <c r="I17" s="17">
        <f t="shared" si="1"/>
        <v>0</v>
      </c>
      <c r="J17" s="45"/>
    </row>
    <row r="18" spans="1:10" s="21" customFormat="1" ht="26.25" customHeight="1">
      <c r="A18" s="37">
        <v>11</v>
      </c>
      <c r="B18" s="7">
        <f>'10 wk Combined AVG'!B12</f>
        <v>0</v>
      </c>
      <c r="C18" s="85">
        <f>'10 wk Combined AVG'!C12</f>
        <v>0</v>
      </c>
      <c r="D18" s="86"/>
      <c r="E18" s="15"/>
      <c r="F18" s="15">
        <f t="shared" si="0"/>
        <v>0</v>
      </c>
      <c r="G18" s="15"/>
      <c r="H18" s="16"/>
      <c r="I18" s="16">
        <f t="shared" si="1"/>
        <v>0</v>
      </c>
      <c r="J18" s="19"/>
    </row>
    <row r="19" spans="1:10" s="21" customFormat="1" ht="26.25" customHeight="1">
      <c r="A19" s="44">
        <v>12</v>
      </c>
      <c r="B19" s="8">
        <f>'10 wk Combined AVG'!B13</f>
        <v>0</v>
      </c>
      <c r="C19" s="80">
        <f>'10 wk Combined AVG'!C13</f>
        <v>0</v>
      </c>
      <c r="D19" s="81"/>
      <c r="E19" s="17"/>
      <c r="F19" s="17">
        <f t="shared" si="0"/>
        <v>0</v>
      </c>
      <c r="G19" s="17"/>
      <c r="H19" s="17"/>
      <c r="I19" s="17">
        <f t="shared" si="1"/>
        <v>0</v>
      </c>
      <c r="J19" s="45"/>
    </row>
    <row r="20" spans="1:10" s="21" customFormat="1" ht="26.25" customHeight="1">
      <c r="A20" s="37">
        <v>13</v>
      </c>
      <c r="B20" s="7">
        <f>'10 wk Combined AVG'!B14</f>
        <v>0</v>
      </c>
      <c r="C20" s="85">
        <f>'10 wk Combined AVG'!C14</f>
        <v>0</v>
      </c>
      <c r="D20" s="86"/>
      <c r="E20" s="15"/>
      <c r="F20" s="15">
        <f t="shared" si="0"/>
        <v>0</v>
      </c>
      <c r="G20" s="15"/>
      <c r="H20" s="16"/>
      <c r="I20" s="16">
        <f t="shared" si="1"/>
        <v>0</v>
      </c>
      <c r="J20" s="19"/>
    </row>
    <row r="21" spans="1:10" s="21" customFormat="1" ht="26.25" customHeight="1">
      <c r="A21" s="44">
        <v>14</v>
      </c>
      <c r="B21" s="8">
        <f>'10 wk Combined AVG'!B15</f>
        <v>0</v>
      </c>
      <c r="C21" s="80">
        <f>'10 wk Combined AVG'!C15</f>
        <v>0</v>
      </c>
      <c r="D21" s="81"/>
      <c r="E21" s="17"/>
      <c r="F21" s="17">
        <f t="shared" si="0"/>
        <v>0</v>
      </c>
      <c r="G21" s="17"/>
      <c r="H21" s="17"/>
      <c r="I21" s="17">
        <f t="shared" si="1"/>
        <v>0</v>
      </c>
      <c r="J21" s="45"/>
    </row>
    <row r="22" spans="1:10" s="21" customFormat="1" ht="26.25" customHeight="1">
      <c r="A22" s="37">
        <v>15</v>
      </c>
      <c r="B22" s="7">
        <f>'10 wk Combined AVG'!B16</f>
        <v>0</v>
      </c>
      <c r="C22" s="85">
        <f>'10 wk Combined AVG'!C16</f>
        <v>0</v>
      </c>
      <c r="D22" s="86"/>
      <c r="E22" s="15"/>
      <c r="F22" s="15">
        <f t="shared" si="0"/>
        <v>0</v>
      </c>
      <c r="G22" s="15"/>
      <c r="H22" s="15"/>
      <c r="I22" s="15">
        <f t="shared" si="1"/>
        <v>0</v>
      </c>
      <c r="J22" s="19"/>
    </row>
    <row r="23" spans="1:10" s="21" customFormat="1" ht="26.25" customHeight="1">
      <c r="A23" s="44">
        <v>16</v>
      </c>
      <c r="B23" s="55">
        <f>'10 wk Combined AVG'!B17</f>
        <v>0</v>
      </c>
      <c r="C23" s="84">
        <f>'10 wk Combined AVG'!C17</f>
        <v>0</v>
      </c>
      <c r="D23" s="84"/>
      <c r="E23" s="17"/>
      <c r="F23" s="17">
        <f>C23</f>
        <v>0</v>
      </c>
      <c r="G23" s="17"/>
      <c r="H23" s="17"/>
      <c r="I23" s="17">
        <f>F23+H23</f>
        <v>0</v>
      </c>
      <c r="J23" s="45"/>
    </row>
    <row r="24" spans="1:10" s="21" customFormat="1" ht="26.25" customHeight="1">
      <c r="A24" s="59">
        <v>17</v>
      </c>
      <c r="B24" s="61">
        <f>'10 wk Combined AVG'!B18</f>
        <v>0</v>
      </c>
      <c r="C24" s="83">
        <f>'10 wk Combined AVG'!C18</f>
        <v>0</v>
      </c>
      <c r="D24" s="83"/>
      <c r="E24" s="15"/>
      <c r="F24" s="15">
        <f>C24</f>
        <v>0</v>
      </c>
      <c r="G24" s="15"/>
      <c r="H24" s="15"/>
      <c r="I24" s="15">
        <f>F24+H24</f>
        <v>0</v>
      </c>
      <c r="J24" s="19"/>
    </row>
    <row r="25" spans="1:10" ht="26.25" customHeight="1">
      <c r="A25" s="60">
        <v>18</v>
      </c>
      <c r="B25" s="55">
        <f>'10 wk Combined AVG'!B19</f>
        <v>0</v>
      </c>
      <c r="C25" s="84">
        <f>'10 wk Combined AVG'!C19</f>
        <v>0</v>
      </c>
      <c r="D25" s="84"/>
      <c r="E25" s="17"/>
      <c r="F25" s="17">
        <f>C25</f>
        <v>0</v>
      </c>
      <c r="G25" s="17"/>
      <c r="H25" s="17"/>
      <c r="I25" s="17">
        <f>F25+H25</f>
        <v>0</v>
      </c>
      <c r="J25" s="45"/>
    </row>
    <row r="26" spans="1:10" ht="26.25" customHeight="1">
      <c r="A26" s="57"/>
      <c r="B26" s="57"/>
      <c r="C26" s="82"/>
      <c r="D26" s="82"/>
      <c r="E26" s="22"/>
      <c r="F26" s="22"/>
      <c r="G26" s="22"/>
      <c r="H26" s="22"/>
      <c r="I26" s="22"/>
      <c r="J26" s="58"/>
    </row>
    <row r="27" spans="1:10" ht="26.25" customHeight="1">
      <c r="A27" s="57"/>
      <c r="B27" s="57"/>
      <c r="C27" s="82"/>
      <c r="D27" s="82"/>
      <c r="E27" s="22"/>
      <c r="F27" s="22"/>
      <c r="G27" s="22"/>
      <c r="H27" s="22"/>
      <c r="I27" s="22"/>
      <c r="J27" s="58"/>
    </row>
    <row r="28" spans="1:10" ht="20.25">
      <c r="A28" s="57"/>
      <c r="B28" s="57"/>
      <c r="C28" s="57"/>
      <c r="D28" s="57"/>
      <c r="E28" s="57"/>
      <c r="F28" s="57"/>
      <c r="G28" s="57"/>
      <c r="H28" s="57"/>
      <c r="I28" s="57"/>
      <c r="J28" s="57"/>
    </row>
    <row r="29" spans="1:10" ht="20.25">
      <c r="A29" s="57"/>
      <c r="B29" s="57"/>
      <c r="C29" s="57"/>
      <c r="D29" s="57"/>
      <c r="E29" s="57"/>
      <c r="F29" s="57"/>
      <c r="G29" s="57"/>
      <c r="H29" s="57"/>
      <c r="I29" s="57"/>
      <c r="J29" s="57"/>
    </row>
    <row r="30" spans="1:10" ht="20.25">
      <c r="A30" s="57"/>
      <c r="B30" s="57"/>
      <c r="C30" s="57"/>
      <c r="D30" s="57"/>
      <c r="E30" s="57"/>
      <c r="F30" s="57"/>
      <c r="G30" s="57"/>
      <c r="H30" s="57"/>
      <c r="I30" s="57"/>
      <c r="J30" s="57"/>
    </row>
    <row r="31" spans="1:10" ht="20.25">
      <c r="A31" s="57"/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20.25">
      <c r="A32" s="57"/>
      <c r="B32" s="57"/>
      <c r="C32" s="57"/>
      <c r="D32" s="57"/>
      <c r="E32" s="57"/>
      <c r="F32" s="57"/>
      <c r="G32" s="57"/>
      <c r="H32" s="57"/>
      <c r="I32" s="57"/>
      <c r="J32" s="57"/>
    </row>
    <row r="33" spans="1:10" ht="20.25">
      <c r="A33" s="57"/>
      <c r="B33" s="57"/>
      <c r="C33" s="57"/>
      <c r="D33" s="57"/>
      <c r="E33" s="57"/>
      <c r="F33" s="57"/>
      <c r="G33" s="57"/>
      <c r="H33" s="57"/>
      <c r="I33" s="57"/>
      <c r="J33" s="57"/>
    </row>
  </sheetData>
  <sheetProtection/>
  <mergeCells count="21">
    <mergeCell ref="C16:D16"/>
    <mergeCell ref="C19:D19"/>
    <mergeCell ref="C14:D14"/>
    <mergeCell ref="C18:D18"/>
    <mergeCell ref="C11:D11"/>
    <mergeCell ref="C15:D15"/>
    <mergeCell ref="C13:D13"/>
    <mergeCell ref="C12:D12"/>
    <mergeCell ref="C22:D22"/>
    <mergeCell ref="C7:D7"/>
    <mergeCell ref="C8:D8"/>
    <mergeCell ref="C10:D10"/>
    <mergeCell ref="C9:D9"/>
    <mergeCell ref="C21:D21"/>
    <mergeCell ref="C17:D17"/>
    <mergeCell ref="C27:D27"/>
    <mergeCell ref="C26:D26"/>
    <mergeCell ref="C24:D24"/>
    <mergeCell ref="C25:D25"/>
    <mergeCell ref="C20:D20"/>
    <mergeCell ref="C23:D23"/>
  </mergeCells>
  <printOptions/>
  <pageMargins left="0" right="0" top="0" bottom="0" header="0" footer="0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7"/>
  <sheetViews>
    <sheetView zoomScale="60" zoomScaleNormal="60" zoomScalePageLayoutView="0" workbookViewId="0" topLeftCell="A1">
      <selection activeCell="J14" sqref="J14"/>
    </sheetView>
  </sheetViews>
  <sheetFormatPr defaultColWidth="9.140625" defaultRowHeight="12.75"/>
  <cols>
    <col min="1" max="1" width="6.8515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2.14062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ht="25.5">
      <c r="A7" s="37"/>
      <c r="B7" s="18" t="s">
        <v>0</v>
      </c>
      <c r="C7" s="87" t="s">
        <v>20</v>
      </c>
      <c r="D7" s="88"/>
      <c r="E7" s="19"/>
      <c r="F7" s="19" t="s">
        <v>21</v>
      </c>
      <c r="G7" s="19" t="s">
        <v>13</v>
      </c>
      <c r="H7" s="19" t="s">
        <v>14</v>
      </c>
      <c r="I7" s="20" t="s">
        <v>17</v>
      </c>
      <c r="J7" s="19" t="s">
        <v>16</v>
      </c>
    </row>
    <row r="8" spans="1:10" ht="25.5">
      <c r="A8" s="37">
        <v>1</v>
      </c>
      <c r="B8" s="7" t="str">
        <f>'10 wk Combined AVG'!B2</f>
        <v>Randy Silva</v>
      </c>
      <c r="C8" s="85">
        <f>'10 wk Combined AVG'!D2</f>
        <v>223</v>
      </c>
      <c r="D8" s="86"/>
      <c r="E8" s="15"/>
      <c r="F8" s="15">
        <f>('10 wk Combined AVG'!C2+'10 wk Combined AVG'!D2)/2</f>
        <v>224.5</v>
      </c>
      <c r="G8" s="15"/>
      <c r="H8" s="16"/>
      <c r="I8" s="16">
        <f aca="true" t="shared" si="0" ref="I8:I13">F8+H8</f>
        <v>224.5</v>
      </c>
      <c r="J8" s="19" t="s">
        <v>36</v>
      </c>
    </row>
    <row r="9" spans="1:10" ht="25.5">
      <c r="A9" s="44">
        <v>2</v>
      </c>
      <c r="B9" s="8" t="str">
        <f>'10 wk Combined AVG'!B3</f>
        <v>Ryan Ryba</v>
      </c>
      <c r="C9" s="80">
        <f>'10 wk Combined AVG'!D3</f>
        <v>130</v>
      </c>
      <c r="D9" s="81"/>
      <c r="E9" s="17"/>
      <c r="F9" s="17">
        <f>('10 wk Combined AVG'!C3+'10 wk Combined AVG'!D3)/2</f>
        <v>141</v>
      </c>
      <c r="G9" s="66"/>
      <c r="H9" s="66"/>
      <c r="I9" s="66">
        <f t="shared" si="0"/>
        <v>141</v>
      </c>
      <c r="J9" s="45" t="s">
        <v>39</v>
      </c>
    </row>
    <row r="10" spans="1:10" ht="25.5">
      <c r="A10" s="37">
        <v>3</v>
      </c>
      <c r="B10" s="7" t="str">
        <f>'10 wk Combined AVG'!B4</f>
        <v>Brandon Kisner</v>
      </c>
      <c r="C10" s="85">
        <f>'10 wk Combined AVG'!D4</f>
        <v>208</v>
      </c>
      <c r="D10" s="86"/>
      <c r="E10" s="15"/>
      <c r="F10" s="15">
        <f>('10 wk Combined AVG'!C4+'10 wk Combined AVG'!D4)/2</f>
        <v>213.5</v>
      </c>
      <c r="G10" s="15"/>
      <c r="H10" s="16"/>
      <c r="I10" s="16">
        <f t="shared" si="0"/>
        <v>213.5</v>
      </c>
      <c r="J10" s="19" t="s">
        <v>38</v>
      </c>
    </row>
    <row r="11" spans="1:10" ht="25.5">
      <c r="A11" s="44">
        <v>4</v>
      </c>
      <c r="B11" s="8" t="str">
        <f>'10 wk Combined AVG'!B5</f>
        <v>Lance Stewart</v>
      </c>
      <c r="C11" s="80">
        <f>'10 wk Combined AVG'!D5</f>
        <v>215</v>
      </c>
      <c r="D11" s="81"/>
      <c r="E11" s="17"/>
      <c r="F11" s="17">
        <f>('10 wk Combined AVG'!C5+'10 wk Combined AVG'!D5)/2</f>
        <v>216.5</v>
      </c>
      <c r="G11" s="66"/>
      <c r="H11" s="66"/>
      <c r="I11" s="66">
        <f t="shared" si="0"/>
        <v>216.5</v>
      </c>
      <c r="J11" s="45" t="s">
        <v>37</v>
      </c>
    </row>
    <row r="12" spans="1:10" ht="25.5">
      <c r="A12" s="37">
        <v>5</v>
      </c>
      <c r="B12" s="7" t="str">
        <f>'10 wk Combined AVG'!B6</f>
        <v>Terry Lovett</v>
      </c>
      <c r="C12" s="85">
        <f>'10 wk Combined AVG'!D6</f>
        <v>74</v>
      </c>
      <c r="D12" s="86"/>
      <c r="E12" s="15"/>
      <c r="F12" s="15">
        <f>('10 wk Combined AVG'!C6+'10 wk Combined AVG'!D6)/2</f>
        <v>37</v>
      </c>
      <c r="G12" s="15"/>
      <c r="H12" s="16"/>
      <c r="I12" s="16">
        <f t="shared" si="0"/>
        <v>37</v>
      </c>
      <c r="J12" s="19" t="s">
        <v>42</v>
      </c>
    </row>
    <row r="13" spans="1:10" ht="25.5">
      <c r="A13" s="44">
        <v>6</v>
      </c>
      <c r="B13" s="8" t="str">
        <f>'10 wk Combined AVG'!B7</f>
        <v>Zach Groff</v>
      </c>
      <c r="C13" s="80">
        <f>'10 wk Combined AVG'!D7</f>
        <v>55</v>
      </c>
      <c r="D13" s="81"/>
      <c r="E13" s="17"/>
      <c r="F13" s="17">
        <f>('10 wk Combined AVG'!C7+'10 wk Combined AVG'!D7)/2</f>
        <v>27.5</v>
      </c>
      <c r="G13" s="66"/>
      <c r="H13" s="66"/>
      <c r="I13" s="66">
        <f t="shared" si="0"/>
        <v>27.5</v>
      </c>
      <c r="J13" s="45" t="s">
        <v>43</v>
      </c>
    </row>
    <row r="14" spans="1:10" ht="25.5">
      <c r="A14" s="37">
        <v>7</v>
      </c>
      <c r="B14" s="7">
        <f>'10 wk Combined AVG'!B8</f>
        <v>0</v>
      </c>
      <c r="C14" s="85">
        <f>'10 wk Combined AVG'!D8</f>
        <v>0</v>
      </c>
      <c r="D14" s="86"/>
      <c r="E14" s="15"/>
      <c r="F14" s="15">
        <f>('10 wk Combined AVG'!C8+'10 wk Combined AVG'!D8)/2</f>
        <v>0</v>
      </c>
      <c r="G14" s="15"/>
      <c r="H14" s="16"/>
      <c r="I14" s="16">
        <f aca="true" t="shared" si="1" ref="I14:I22">F14</f>
        <v>0</v>
      </c>
      <c r="J14" s="19"/>
    </row>
    <row r="15" spans="1:10" ht="25.5">
      <c r="A15" s="44">
        <v>8</v>
      </c>
      <c r="B15" s="8">
        <f>'10 wk Combined AVG'!B9</f>
        <v>0</v>
      </c>
      <c r="C15" s="80">
        <f>'10 wk Combined AVG'!D9</f>
        <v>0</v>
      </c>
      <c r="D15" s="81"/>
      <c r="E15" s="17"/>
      <c r="F15" s="17">
        <f>('10 wk Combined AVG'!C9+'10 wk Combined AVG'!D9)/2</f>
        <v>0</v>
      </c>
      <c r="G15" s="17"/>
      <c r="H15" s="17"/>
      <c r="I15" s="17">
        <f t="shared" si="1"/>
        <v>0</v>
      </c>
      <c r="J15" s="45"/>
    </row>
    <row r="16" spans="1:10" ht="25.5">
      <c r="A16" s="37">
        <v>9</v>
      </c>
      <c r="B16" s="7">
        <f>'10 wk Combined AVG'!B10</f>
        <v>0</v>
      </c>
      <c r="C16" s="85">
        <f>'10 wk Combined AVG'!D10</f>
        <v>0</v>
      </c>
      <c r="D16" s="86"/>
      <c r="E16" s="15"/>
      <c r="F16" s="15">
        <f>('10 wk Combined AVG'!C10+'10 wk Combined AVG'!D10)/2</f>
        <v>0</v>
      </c>
      <c r="G16" s="15"/>
      <c r="H16" s="16"/>
      <c r="I16" s="16">
        <f t="shared" si="1"/>
        <v>0</v>
      </c>
      <c r="J16" s="19"/>
    </row>
    <row r="17" spans="1:10" ht="25.5">
      <c r="A17" s="44">
        <v>10</v>
      </c>
      <c r="B17" s="8">
        <f>'10 wk Combined AVG'!B11</f>
        <v>0</v>
      </c>
      <c r="C17" s="80">
        <f>'10 wk Combined AVG'!D11</f>
        <v>0</v>
      </c>
      <c r="D17" s="81"/>
      <c r="E17" s="17"/>
      <c r="F17" s="17">
        <f>('10 wk Combined AVG'!C11+'10 wk Combined AVG'!D11)/2</f>
        <v>0</v>
      </c>
      <c r="G17" s="17"/>
      <c r="H17" s="17"/>
      <c r="I17" s="17">
        <f t="shared" si="1"/>
        <v>0</v>
      </c>
      <c r="J17" s="45"/>
    </row>
    <row r="18" spans="1:10" ht="25.5">
      <c r="A18" s="37">
        <v>11</v>
      </c>
      <c r="B18" s="7">
        <f>'10 wk Combined AVG'!B12</f>
        <v>0</v>
      </c>
      <c r="C18" s="85">
        <f>'10 wk Combined AVG'!D12</f>
        <v>0</v>
      </c>
      <c r="D18" s="86"/>
      <c r="E18" s="15"/>
      <c r="F18" s="15">
        <f>('10 wk Combined AVG'!C12+'10 wk Combined AVG'!D12)/2</f>
        <v>0</v>
      </c>
      <c r="G18" s="15"/>
      <c r="H18" s="16"/>
      <c r="I18" s="16">
        <f t="shared" si="1"/>
        <v>0</v>
      </c>
      <c r="J18" s="19"/>
    </row>
    <row r="19" spans="1:10" ht="25.5">
      <c r="A19" s="44">
        <v>12</v>
      </c>
      <c r="B19" s="8">
        <f>'10 wk Combined AVG'!B13</f>
        <v>0</v>
      </c>
      <c r="C19" s="80">
        <f>'10 wk Combined AVG'!D13</f>
        <v>0</v>
      </c>
      <c r="D19" s="81"/>
      <c r="E19" s="17"/>
      <c r="F19" s="17">
        <f>('10 wk Combined AVG'!C13+'10 wk Combined AVG'!D13)/2</f>
        <v>0</v>
      </c>
      <c r="G19" s="17"/>
      <c r="H19" s="17"/>
      <c r="I19" s="17">
        <f t="shared" si="1"/>
        <v>0</v>
      </c>
      <c r="J19" s="45"/>
    </row>
    <row r="20" spans="1:10" ht="25.5">
      <c r="A20" s="37">
        <v>13</v>
      </c>
      <c r="B20" s="7">
        <f>'10 wk Combined AVG'!B14</f>
        <v>0</v>
      </c>
      <c r="C20" s="85">
        <f>'10 wk Combined AVG'!D14</f>
        <v>0</v>
      </c>
      <c r="D20" s="86"/>
      <c r="E20" s="15"/>
      <c r="F20" s="15">
        <f>('10 wk Combined AVG'!C14+'10 wk Combined AVG'!D14)/2</f>
        <v>0</v>
      </c>
      <c r="G20" s="15"/>
      <c r="H20" s="16"/>
      <c r="I20" s="16">
        <f t="shared" si="1"/>
        <v>0</v>
      </c>
      <c r="J20" s="19"/>
    </row>
    <row r="21" spans="1:10" ht="25.5">
      <c r="A21" s="44">
        <v>14</v>
      </c>
      <c r="B21" s="8">
        <f>'10 wk Combined AVG'!B15</f>
        <v>0</v>
      </c>
      <c r="C21" s="80">
        <f>'10 wk Combined AVG'!D15</f>
        <v>0</v>
      </c>
      <c r="D21" s="81"/>
      <c r="E21" s="17"/>
      <c r="F21" s="17">
        <f>('10 wk Combined AVG'!C15+'10 wk Combined AVG'!D15)/2</f>
        <v>0</v>
      </c>
      <c r="G21" s="17"/>
      <c r="H21" s="17"/>
      <c r="I21" s="17">
        <f t="shared" si="1"/>
        <v>0</v>
      </c>
      <c r="J21" s="45"/>
    </row>
    <row r="22" spans="1:10" ht="25.5">
      <c r="A22" s="37">
        <v>15</v>
      </c>
      <c r="B22" s="7">
        <f>'10 wk Combined AVG'!B16</f>
        <v>0</v>
      </c>
      <c r="C22" s="85">
        <f>'10 wk Combined AVG'!D16</f>
        <v>0</v>
      </c>
      <c r="D22" s="86"/>
      <c r="E22" s="47"/>
      <c r="F22" s="15">
        <f>('10 wk Combined AVG'!C16+'10 wk Combined AVG'!D16)/2</f>
        <v>0</v>
      </c>
      <c r="G22" s="47"/>
      <c r="H22" s="49"/>
      <c r="I22" s="15">
        <f t="shared" si="1"/>
        <v>0</v>
      </c>
      <c r="J22" s="19"/>
    </row>
    <row r="23" spans="1:10" ht="27">
      <c r="A23" s="44">
        <v>16</v>
      </c>
      <c r="B23" s="55">
        <f>'10 wk Combined AVG'!B17</f>
        <v>0</v>
      </c>
      <c r="C23" s="84">
        <f>'10 wk Combined AVG'!D17</f>
        <v>0</v>
      </c>
      <c r="D23" s="84"/>
      <c r="E23" s="17"/>
      <c r="F23" s="66">
        <f>('10 wk Combined AVG'!C17+'10 wk Combined AVG'!D17)/2</f>
        <v>0</v>
      </c>
      <c r="G23" s="17"/>
      <c r="H23" s="17"/>
      <c r="I23" s="17">
        <f>F23+H23</f>
        <v>0</v>
      </c>
      <c r="J23" s="45"/>
    </row>
    <row r="24" spans="1:10" ht="27">
      <c r="A24" s="59">
        <v>17</v>
      </c>
      <c r="B24" s="61">
        <f>'10 wk Combined AVG'!B18</f>
        <v>0</v>
      </c>
      <c r="C24" s="83">
        <f>'10 wk Combined AVG'!D18</f>
        <v>0</v>
      </c>
      <c r="D24" s="83"/>
      <c r="E24" s="15"/>
      <c r="F24" s="15">
        <f>C24</f>
        <v>0</v>
      </c>
      <c r="G24" s="15"/>
      <c r="H24" s="15"/>
      <c r="I24" s="15">
        <f>F24+H24</f>
        <v>0</v>
      </c>
      <c r="J24" s="19"/>
    </row>
    <row r="25" spans="1:10" ht="27">
      <c r="A25" s="60">
        <v>18</v>
      </c>
      <c r="B25" s="55">
        <f>'10 wk Combined AVG'!B19</f>
        <v>0</v>
      </c>
      <c r="C25" s="84">
        <f>'10 wk Combined AVG'!D19</f>
        <v>0</v>
      </c>
      <c r="D25" s="84"/>
      <c r="E25" s="17"/>
      <c r="F25" s="17">
        <f>C25</f>
        <v>0</v>
      </c>
      <c r="G25" s="17"/>
      <c r="H25" s="17"/>
      <c r="I25" s="17">
        <f>F25+H25</f>
        <v>0</v>
      </c>
      <c r="J25" s="45"/>
    </row>
    <row r="26" spans="1:10" ht="27">
      <c r="A26" s="59">
        <v>19</v>
      </c>
      <c r="B26" s="61">
        <v>0</v>
      </c>
      <c r="C26" s="83">
        <f>'10 wk Combined AVG'!D20</f>
        <v>0</v>
      </c>
      <c r="D26" s="83"/>
      <c r="E26" s="15"/>
      <c r="F26" s="15">
        <f>C26</f>
        <v>0</v>
      </c>
      <c r="G26" s="15"/>
      <c r="H26" s="15"/>
      <c r="I26" s="15">
        <f>F26+H26</f>
        <v>0</v>
      </c>
      <c r="J26" s="19"/>
    </row>
    <row r="27" spans="1:10" ht="27">
      <c r="A27" s="60">
        <v>20</v>
      </c>
      <c r="B27" s="55">
        <f>'10 wk Combined AVG'!B21</f>
        <v>0</v>
      </c>
      <c r="C27" s="84">
        <f>'10 wk Combined AVG'!D21</f>
        <v>0</v>
      </c>
      <c r="D27" s="84"/>
      <c r="E27" s="17"/>
      <c r="F27" s="17">
        <f>C27</f>
        <v>0</v>
      </c>
      <c r="G27" s="17"/>
      <c r="H27" s="17"/>
      <c r="I27" s="17">
        <f>F27+H27</f>
        <v>0</v>
      </c>
      <c r="J27" s="50"/>
    </row>
  </sheetData>
  <sheetProtection/>
  <mergeCells count="21">
    <mergeCell ref="C27:D27"/>
    <mergeCell ref="C23:D23"/>
    <mergeCell ref="C24:D24"/>
    <mergeCell ref="C25:D25"/>
    <mergeCell ref="C26:D26"/>
    <mergeCell ref="C20:D20"/>
    <mergeCell ref="C21:D21"/>
    <mergeCell ref="C22:D22"/>
    <mergeCell ref="C18:D18"/>
    <mergeCell ref="C19:D19"/>
    <mergeCell ref="C15:D15"/>
    <mergeCell ref="C11:D11"/>
    <mergeCell ref="C12:D12"/>
    <mergeCell ref="C13:D13"/>
    <mergeCell ref="C14:D14"/>
    <mergeCell ref="C7:D7"/>
    <mergeCell ref="C8:D8"/>
    <mergeCell ref="C9:D9"/>
    <mergeCell ref="C10:D10"/>
    <mergeCell ref="C16:D16"/>
    <mergeCell ref="C17:D17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7"/>
  <sheetViews>
    <sheetView zoomScale="80" zoomScaleNormal="80" zoomScalePageLayoutView="0" workbookViewId="0" topLeftCell="A1">
      <selection activeCell="J14" sqref="J14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ht="25.5">
      <c r="A7" s="37"/>
      <c r="B7" s="18" t="s">
        <v>0</v>
      </c>
      <c r="C7" s="87" t="s">
        <v>3</v>
      </c>
      <c r="D7" s="88"/>
      <c r="E7" s="87" t="s">
        <v>22</v>
      </c>
      <c r="F7" s="89"/>
      <c r="G7" s="19" t="s">
        <v>13</v>
      </c>
      <c r="H7" s="19" t="s">
        <v>14</v>
      </c>
      <c r="I7" s="20" t="s">
        <v>17</v>
      </c>
      <c r="J7" s="19" t="s">
        <v>16</v>
      </c>
    </row>
    <row r="8" spans="1:10" ht="25.5">
      <c r="A8" s="37">
        <v>1</v>
      </c>
      <c r="B8" s="7" t="str">
        <f>'10 wk Combined AVG'!B2</f>
        <v>Randy Silva</v>
      </c>
      <c r="C8" s="85">
        <f>'10 wk Combined AVG'!E2</f>
        <v>214</v>
      </c>
      <c r="D8" s="86"/>
      <c r="E8" s="15"/>
      <c r="F8" s="15">
        <f>('10 wk Combined AVG'!C2+'10 wk Combined AVG'!D2+'10 wk Combined AVG'!E2)/3</f>
        <v>221</v>
      </c>
      <c r="G8" s="15"/>
      <c r="H8" s="16"/>
      <c r="I8" s="16">
        <f aca="true" t="shared" si="0" ref="I8:I13">(F8+H8)</f>
        <v>221</v>
      </c>
      <c r="J8" s="19" t="s">
        <v>37</v>
      </c>
    </row>
    <row r="9" spans="1:10" ht="25.5">
      <c r="A9" s="44">
        <v>2</v>
      </c>
      <c r="B9" s="8" t="str">
        <f>'10 wk Combined AVG'!B3</f>
        <v>Ryan Ryba</v>
      </c>
      <c r="C9" s="80">
        <f>'10 wk Combined AVG'!E3</f>
        <v>169</v>
      </c>
      <c r="D9" s="81"/>
      <c r="E9" s="17"/>
      <c r="F9" s="17">
        <f>('10 wk Combined AVG'!C3+'10 wk Combined AVG'!D3+'10 wk Combined AVG'!E3)/3</f>
        <v>150.33333333333334</v>
      </c>
      <c r="G9" s="66"/>
      <c r="H9" s="66"/>
      <c r="I9" s="66">
        <f t="shared" si="0"/>
        <v>150.33333333333334</v>
      </c>
      <c r="J9" s="45" t="s">
        <v>39</v>
      </c>
    </row>
    <row r="10" spans="1:10" ht="25.5">
      <c r="A10" s="37">
        <v>3</v>
      </c>
      <c r="B10" s="7" t="str">
        <f>'10 wk Combined AVG'!B4</f>
        <v>Brandon Kisner</v>
      </c>
      <c r="C10" s="85">
        <f>'10 wk Combined AVG'!E4</f>
        <v>226</v>
      </c>
      <c r="D10" s="86"/>
      <c r="E10" s="15"/>
      <c r="F10" s="15">
        <f>('10 wk Combined AVG'!C4+'10 wk Combined AVG'!D4+'10 wk Combined AVG'!E4)/3</f>
        <v>217.66666666666666</v>
      </c>
      <c r="G10" s="15"/>
      <c r="H10" s="16"/>
      <c r="I10" s="16">
        <f t="shared" si="0"/>
        <v>217.66666666666666</v>
      </c>
      <c r="J10" s="19" t="s">
        <v>38</v>
      </c>
    </row>
    <row r="11" spans="1:10" ht="25.5">
      <c r="A11" s="44">
        <v>4</v>
      </c>
      <c r="B11" s="8" t="str">
        <f>'10 wk Combined AVG'!B5</f>
        <v>Lance Stewart</v>
      </c>
      <c r="C11" s="80">
        <f>'10 wk Combined AVG'!E5</f>
        <v>238</v>
      </c>
      <c r="D11" s="81"/>
      <c r="E11" s="17"/>
      <c r="F11" s="17">
        <f>('10 wk Combined AVG'!C5+'10 wk Combined AVG'!D5+'10 wk Combined AVG'!E5)/3</f>
        <v>223.66666666666666</v>
      </c>
      <c r="G11" s="66"/>
      <c r="H11" s="66"/>
      <c r="I11" s="66">
        <f t="shared" si="0"/>
        <v>223.66666666666666</v>
      </c>
      <c r="J11" s="45" t="s">
        <v>36</v>
      </c>
    </row>
    <row r="12" spans="1:10" ht="25.5">
      <c r="A12" s="37">
        <v>5</v>
      </c>
      <c r="B12" s="7" t="str">
        <f>'10 wk Combined AVG'!B6</f>
        <v>Terry Lovett</v>
      </c>
      <c r="C12" s="85">
        <f>'10 wk Combined AVG'!E6</f>
        <v>80</v>
      </c>
      <c r="D12" s="86"/>
      <c r="E12" s="15"/>
      <c r="F12" s="15">
        <f>('10 wk Combined AVG'!C6+'10 wk Combined AVG'!D6+'10 wk Combined AVG'!E6)/3</f>
        <v>51.333333333333336</v>
      </c>
      <c r="G12" s="15"/>
      <c r="H12" s="16"/>
      <c r="I12" s="16">
        <f t="shared" si="0"/>
        <v>51.333333333333336</v>
      </c>
      <c r="J12" s="19" t="s">
        <v>42</v>
      </c>
    </row>
    <row r="13" spans="1:10" ht="25.5">
      <c r="A13" s="44">
        <v>6</v>
      </c>
      <c r="B13" s="8" t="str">
        <f>'10 wk Combined AVG'!B7</f>
        <v>Zach Groff</v>
      </c>
      <c r="C13" s="80">
        <f>'10 wk Combined AVG'!E7</f>
        <v>47</v>
      </c>
      <c r="D13" s="81"/>
      <c r="E13" s="17"/>
      <c r="F13" s="17">
        <f>('10 wk Combined AVG'!C7+'10 wk Combined AVG'!D7+'10 wk Combined AVG'!E7)/3</f>
        <v>34</v>
      </c>
      <c r="G13" s="66"/>
      <c r="H13" s="66"/>
      <c r="I13" s="66">
        <f t="shared" si="0"/>
        <v>34</v>
      </c>
      <c r="J13" s="45" t="s">
        <v>43</v>
      </c>
    </row>
    <row r="14" spans="1:10" ht="25.5">
      <c r="A14" s="37">
        <v>7</v>
      </c>
      <c r="B14" s="7">
        <f>'10 wk Combined AVG'!B8</f>
        <v>0</v>
      </c>
      <c r="C14" s="85">
        <f>'10 wk Combined AVG'!E8</f>
        <v>0</v>
      </c>
      <c r="D14" s="86"/>
      <c r="E14" s="15"/>
      <c r="F14" s="15">
        <f>('10 wk Combined AVG'!C8+'10 wk Combined AVG'!D8+'10 wk Combined AVG'!E8)/3</f>
        <v>0</v>
      </c>
      <c r="G14" s="15"/>
      <c r="H14" s="16"/>
      <c r="I14" s="16">
        <f aca="true" t="shared" si="1" ref="I14:I22">F14</f>
        <v>0</v>
      </c>
      <c r="J14" s="19"/>
    </row>
    <row r="15" spans="1:10" ht="25.5">
      <c r="A15" s="44">
        <v>8</v>
      </c>
      <c r="B15" s="8">
        <f>'10 wk Combined AVG'!B9</f>
        <v>0</v>
      </c>
      <c r="C15" s="80">
        <f>'10 wk Combined AVG'!E9</f>
        <v>0</v>
      </c>
      <c r="D15" s="81"/>
      <c r="E15" s="17"/>
      <c r="F15" s="17">
        <f>('10 wk Combined AVG'!C9+'10 wk Combined AVG'!D9+'10 wk Combined AVG'!E9)/3</f>
        <v>0</v>
      </c>
      <c r="G15" s="17"/>
      <c r="H15" s="17"/>
      <c r="I15" s="17">
        <f t="shared" si="1"/>
        <v>0</v>
      </c>
      <c r="J15" s="45"/>
    </row>
    <row r="16" spans="1:10" ht="25.5">
      <c r="A16" s="37">
        <v>9</v>
      </c>
      <c r="B16" s="7">
        <f>'10 wk Combined AVG'!B10</f>
        <v>0</v>
      </c>
      <c r="C16" s="85">
        <f>'10 wk Combined AVG'!E10</f>
        <v>0</v>
      </c>
      <c r="D16" s="86"/>
      <c r="E16" s="15"/>
      <c r="F16" s="15">
        <f>('10 wk Combined AVG'!C10+'10 wk Combined AVG'!D10+'10 wk Combined AVG'!E10)/3</f>
        <v>0</v>
      </c>
      <c r="G16" s="15"/>
      <c r="H16" s="16"/>
      <c r="I16" s="16">
        <f t="shared" si="1"/>
        <v>0</v>
      </c>
      <c r="J16" s="19"/>
    </row>
    <row r="17" spans="1:10" ht="25.5">
      <c r="A17" s="44">
        <v>10</v>
      </c>
      <c r="B17" s="8">
        <f>'10 wk Combined AVG'!B11</f>
        <v>0</v>
      </c>
      <c r="C17" s="80">
        <f>'10 wk Combined AVG'!E11</f>
        <v>0</v>
      </c>
      <c r="D17" s="81"/>
      <c r="E17" s="17"/>
      <c r="F17" s="17">
        <f>('10 wk Combined AVG'!C11+'10 wk Combined AVG'!D11+'10 wk Combined AVG'!E11)/3</f>
        <v>0</v>
      </c>
      <c r="G17" s="17"/>
      <c r="H17" s="17"/>
      <c r="I17" s="17">
        <f t="shared" si="1"/>
        <v>0</v>
      </c>
      <c r="J17" s="45"/>
    </row>
    <row r="18" spans="1:10" ht="25.5">
      <c r="A18" s="37">
        <v>11</v>
      </c>
      <c r="B18" s="7">
        <f>'10 wk Combined AVG'!B12</f>
        <v>0</v>
      </c>
      <c r="C18" s="85">
        <f>'10 wk Combined AVG'!E12</f>
        <v>0</v>
      </c>
      <c r="D18" s="86"/>
      <c r="E18" s="15"/>
      <c r="F18" s="15">
        <f>('10 wk Combined AVG'!C12+'10 wk Combined AVG'!D12+'10 wk Combined AVG'!E12)/3</f>
        <v>0</v>
      </c>
      <c r="G18" s="15"/>
      <c r="H18" s="16"/>
      <c r="I18" s="16">
        <f t="shared" si="1"/>
        <v>0</v>
      </c>
      <c r="J18" s="19"/>
    </row>
    <row r="19" spans="1:10" ht="25.5">
      <c r="A19" s="44">
        <v>12</v>
      </c>
      <c r="B19" s="8">
        <f>'10 wk Combined AVG'!B13</f>
        <v>0</v>
      </c>
      <c r="C19" s="80">
        <f>'10 wk Combined AVG'!E13</f>
        <v>0</v>
      </c>
      <c r="D19" s="81"/>
      <c r="E19" s="17"/>
      <c r="F19" s="17">
        <f>('10 wk Combined AVG'!C13+'10 wk Combined AVG'!D13+'10 wk Combined AVG'!E13)/3</f>
        <v>0</v>
      </c>
      <c r="G19" s="17"/>
      <c r="H19" s="17"/>
      <c r="I19" s="17">
        <f t="shared" si="1"/>
        <v>0</v>
      </c>
      <c r="J19" s="45"/>
    </row>
    <row r="20" spans="1:10" ht="25.5">
      <c r="A20" s="37">
        <v>13</v>
      </c>
      <c r="B20" s="7">
        <f>'10 wk Combined AVG'!B14</f>
        <v>0</v>
      </c>
      <c r="C20" s="85">
        <f>'10 wk Combined AVG'!E14</f>
        <v>0</v>
      </c>
      <c r="D20" s="86"/>
      <c r="E20" s="15"/>
      <c r="F20" s="15">
        <f>('10 wk Combined AVG'!C14+'10 wk Combined AVG'!D14+'10 wk Combined AVG'!E14)/3</f>
        <v>0</v>
      </c>
      <c r="G20" s="15"/>
      <c r="H20" s="16"/>
      <c r="I20" s="16">
        <f t="shared" si="1"/>
        <v>0</v>
      </c>
      <c r="J20" s="19"/>
    </row>
    <row r="21" spans="1:10" ht="25.5">
      <c r="A21" s="44">
        <v>14</v>
      </c>
      <c r="B21" s="8">
        <f>'10 wk Combined AVG'!B15</f>
        <v>0</v>
      </c>
      <c r="C21" s="80">
        <f>'10 wk Combined AVG'!E15</f>
        <v>0</v>
      </c>
      <c r="D21" s="81"/>
      <c r="E21" s="17"/>
      <c r="F21" s="17">
        <f>('10 wk Combined AVG'!C15+'10 wk Combined AVG'!D15+'10 wk Combined AVG'!E15)/3</f>
        <v>0</v>
      </c>
      <c r="G21" s="17"/>
      <c r="H21" s="17"/>
      <c r="I21" s="17">
        <f t="shared" si="1"/>
        <v>0</v>
      </c>
      <c r="J21" s="45"/>
    </row>
    <row r="22" spans="1:10" ht="25.5">
      <c r="A22" s="37">
        <v>15</v>
      </c>
      <c r="B22" s="7">
        <f>'10 wk Combined AVG'!B16</f>
        <v>0</v>
      </c>
      <c r="C22" s="85">
        <f>'10 wk Combined AVG'!E16</f>
        <v>0</v>
      </c>
      <c r="D22" s="86"/>
      <c r="E22" s="47"/>
      <c r="F22" s="15">
        <f>('10 wk Combined AVG'!C16+'10 wk Combined AVG'!D16+'10 wk Combined AVG'!E16)/3</f>
        <v>0</v>
      </c>
      <c r="G22" s="47"/>
      <c r="H22" s="48"/>
      <c r="I22" s="15">
        <f t="shared" si="1"/>
        <v>0</v>
      </c>
      <c r="J22" s="19"/>
    </row>
    <row r="23" spans="1:10" ht="27">
      <c r="A23" s="44">
        <v>16</v>
      </c>
      <c r="B23" s="55">
        <f>'10 wk Combined AVG'!B17</f>
        <v>0</v>
      </c>
      <c r="C23" s="84">
        <f>'10 wk Combined AVG'!E17</f>
        <v>0</v>
      </c>
      <c r="D23" s="84"/>
      <c r="E23" s="17"/>
      <c r="F23" s="17">
        <f>('10 wk Combined AVG'!C17+'10 wk Combined AVG'!D17+'10 wk Combined AVG'!E17)/3</f>
        <v>0</v>
      </c>
      <c r="G23" s="17"/>
      <c r="H23" s="17"/>
      <c r="I23" s="17">
        <f>F23+H23</f>
        <v>0</v>
      </c>
      <c r="J23" s="45"/>
    </row>
    <row r="24" spans="1:10" ht="27">
      <c r="A24" s="64">
        <v>17</v>
      </c>
      <c r="B24" s="61">
        <f>'10 wk Combined AVG'!B18</f>
        <v>0</v>
      </c>
      <c r="C24" s="83">
        <f>'10 wk Combined AVG'!E18</f>
        <v>0</v>
      </c>
      <c r="D24" s="83"/>
      <c r="E24" s="15"/>
      <c r="F24" s="15">
        <f>('10 wk Combined AVG'!C18+'10 wk Combined AVG'!D18+'10 wk Combined AVG'!E18)/3</f>
        <v>0</v>
      </c>
      <c r="G24" s="15"/>
      <c r="H24" s="15"/>
      <c r="I24" s="15">
        <f>F24+H24</f>
        <v>0</v>
      </c>
      <c r="J24" s="19"/>
    </row>
    <row r="25" spans="1:10" ht="27">
      <c r="A25" s="65">
        <v>18</v>
      </c>
      <c r="B25" s="55">
        <f>'10 wk Combined AVG'!B19</f>
        <v>0</v>
      </c>
      <c r="C25" s="84">
        <f>'10 wk Combined AVG'!E19</f>
        <v>0</v>
      </c>
      <c r="D25" s="84"/>
      <c r="E25" s="17"/>
      <c r="F25" s="17">
        <f>('10 wk Combined AVG'!C19+'10 wk Combined AVG'!D19+'10 wk Combined AVG'!E19)/3</f>
        <v>0</v>
      </c>
      <c r="G25" s="17"/>
      <c r="H25" s="17"/>
      <c r="I25" s="17">
        <f>F25+H25</f>
        <v>0</v>
      </c>
      <c r="J25" s="45"/>
    </row>
    <row r="26" spans="1:10" ht="27">
      <c r="A26" s="64">
        <v>19</v>
      </c>
      <c r="B26" s="61">
        <v>0</v>
      </c>
      <c r="C26" s="83">
        <f>'10 wk Combined AVG'!E20</f>
        <v>0</v>
      </c>
      <c r="D26" s="83"/>
      <c r="E26" s="15"/>
      <c r="F26" s="15">
        <f>('10 wk Combined AVG'!C20+'10 wk Combined AVG'!D20+'10 wk Combined AVG'!E20)/3</f>
        <v>0</v>
      </c>
      <c r="G26" s="15"/>
      <c r="H26" s="15"/>
      <c r="I26" s="15">
        <f>F26+H26</f>
        <v>0</v>
      </c>
      <c r="J26" s="19"/>
    </row>
    <row r="27" spans="1:10" ht="27">
      <c r="A27" s="65">
        <v>20</v>
      </c>
      <c r="B27" s="55">
        <f>'10 wk Combined AVG'!B21</f>
        <v>0</v>
      </c>
      <c r="C27" s="84">
        <f>'10 wk Combined AVG'!E21</f>
        <v>0</v>
      </c>
      <c r="D27" s="84"/>
      <c r="E27" s="17"/>
      <c r="F27" s="17">
        <f>('10 wk Combined AVG'!C21+'10 wk Combined AVG'!D21+'10 wk Combined AVG'!E21)/3</f>
        <v>0</v>
      </c>
      <c r="G27" s="17"/>
      <c r="H27" s="17"/>
      <c r="I27" s="17">
        <f>F27+H27</f>
        <v>0</v>
      </c>
      <c r="J27" s="45"/>
    </row>
  </sheetData>
  <sheetProtection/>
  <mergeCells count="22">
    <mergeCell ref="C27:D27"/>
    <mergeCell ref="C23:D23"/>
    <mergeCell ref="C24:D24"/>
    <mergeCell ref="C25:D25"/>
    <mergeCell ref="C26:D26"/>
    <mergeCell ref="C20:D20"/>
    <mergeCell ref="C21:D21"/>
    <mergeCell ref="C22:D22"/>
    <mergeCell ref="C16:D16"/>
    <mergeCell ref="C17:D17"/>
    <mergeCell ref="C18:D18"/>
    <mergeCell ref="C19:D19"/>
    <mergeCell ref="C13:D13"/>
    <mergeCell ref="C14:D14"/>
    <mergeCell ref="E7:F7"/>
    <mergeCell ref="C15:D15"/>
    <mergeCell ref="C7:D7"/>
    <mergeCell ref="C8:D8"/>
    <mergeCell ref="C9:D9"/>
    <mergeCell ref="C10:D10"/>
    <mergeCell ref="C11:D11"/>
    <mergeCell ref="C12:D12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27"/>
  <sheetViews>
    <sheetView zoomScale="70" zoomScaleNormal="70" zoomScalePageLayoutView="0" workbookViewId="0" topLeftCell="A1">
      <selection activeCell="L12" sqref="L12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7" spans="1:10" s="21" customFormat="1" ht="25.5">
      <c r="A7" s="37"/>
      <c r="B7" s="18" t="s">
        <v>0</v>
      </c>
      <c r="C7" s="87" t="s">
        <v>4</v>
      </c>
      <c r="D7" s="88"/>
      <c r="E7" s="87" t="s">
        <v>23</v>
      </c>
      <c r="F7" s="90"/>
      <c r="G7" s="19" t="s">
        <v>13</v>
      </c>
      <c r="H7" s="19" t="s">
        <v>14</v>
      </c>
      <c r="I7" s="20" t="s">
        <v>17</v>
      </c>
      <c r="J7" s="19" t="s">
        <v>16</v>
      </c>
    </row>
    <row r="8" spans="1:10" s="21" customFormat="1" ht="25.5">
      <c r="A8" s="37">
        <v>1</v>
      </c>
      <c r="B8" s="7" t="str">
        <f>'10 wk Combined AVG'!B2</f>
        <v>Randy Silva</v>
      </c>
      <c r="C8" s="85">
        <f>'10 wk Combined AVG'!F2</f>
        <v>231</v>
      </c>
      <c r="D8" s="86"/>
      <c r="E8" s="15"/>
      <c r="F8" s="15">
        <f>('10 wk Combined AVG'!D2+'10 wk Combined AVG'!E2+'10 wk Combined AVG'!F2)/3</f>
        <v>222.66666666666666</v>
      </c>
      <c r="G8" s="15"/>
      <c r="H8" s="16"/>
      <c r="I8" s="16">
        <f aca="true" t="shared" si="0" ref="I8:I13">F8+H8</f>
        <v>222.66666666666666</v>
      </c>
      <c r="J8" s="19" t="s">
        <v>37</v>
      </c>
    </row>
    <row r="9" spans="1:10" s="21" customFormat="1" ht="25.5">
      <c r="A9" s="44">
        <v>2</v>
      </c>
      <c r="B9" s="8" t="str">
        <f>'10 wk Combined AVG'!B3</f>
        <v>Ryan Ryba</v>
      </c>
      <c r="C9" s="80">
        <f>'10 wk Combined AVG'!F3</f>
        <v>170</v>
      </c>
      <c r="D9" s="81"/>
      <c r="E9" s="17"/>
      <c r="F9" s="17">
        <f>('10 wk Combined AVG'!D3+'10 wk Combined AVG'!E3+'10 wk Combined AVG'!F3)/3</f>
        <v>156.33333333333334</v>
      </c>
      <c r="G9" s="66"/>
      <c r="H9" s="66"/>
      <c r="I9" s="66">
        <f t="shared" si="0"/>
        <v>156.33333333333334</v>
      </c>
      <c r="J9" s="45" t="s">
        <v>39</v>
      </c>
    </row>
    <row r="10" spans="1:10" s="21" customFormat="1" ht="25.5">
      <c r="A10" s="37">
        <v>3</v>
      </c>
      <c r="B10" s="7" t="str">
        <f>'10 wk Combined AVG'!B4</f>
        <v>Brandon Kisner</v>
      </c>
      <c r="C10" s="85">
        <f>'10 wk Combined AVG'!F4</f>
        <v>162</v>
      </c>
      <c r="D10" s="86"/>
      <c r="E10" s="15"/>
      <c r="F10" s="15">
        <f>('10 wk Combined AVG'!D4+'10 wk Combined AVG'!E4+'10 wk Combined AVG'!F4)/3</f>
        <v>198.66666666666666</v>
      </c>
      <c r="G10" s="15"/>
      <c r="H10" s="16"/>
      <c r="I10" s="16">
        <f t="shared" si="0"/>
        <v>198.66666666666666</v>
      </c>
      <c r="J10" s="19" t="s">
        <v>38</v>
      </c>
    </row>
    <row r="11" spans="1:10" s="21" customFormat="1" ht="25.5">
      <c r="A11" s="44">
        <v>4</v>
      </c>
      <c r="B11" s="8" t="str">
        <f>'10 wk Combined AVG'!B5</f>
        <v>Lance Stewart</v>
      </c>
      <c r="C11" s="80">
        <f>'10 wk Combined AVG'!F5</f>
        <v>216</v>
      </c>
      <c r="D11" s="81"/>
      <c r="E11" s="17"/>
      <c r="F11" s="17">
        <f>('10 wk Combined AVG'!D5+'10 wk Combined AVG'!E5+'10 wk Combined AVG'!F5)/3</f>
        <v>223</v>
      </c>
      <c r="G11" s="66"/>
      <c r="H11" s="66"/>
      <c r="I11" s="66">
        <f t="shared" si="0"/>
        <v>223</v>
      </c>
      <c r="J11" s="45" t="s">
        <v>36</v>
      </c>
    </row>
    <row r="12" spans="1:10" s="21" customFormat="1" ht="25.5">
      <c r="A12" s="37">
        <v>5</v>
      </c>
      <c r="B12" s="7" t="str">
        <f>'10 wk Combined AVG'!B6</f>
        <v>Terry Lovett</v>
      </c>
      <c r="C12" s="85">
        <f>'10 wk Combined AVG'!F6</f>
        <v>88</v>
      </c>
      <c r="D12" s="86"/>
      <c r="E12" s="15"/>
      <c r="F12" s="15">
        <f>('10 wk Combined AVG'!D6+'10 wk Combined AVG'!E6+'10 wk Combined AVG'!F6)/3</f>
        <v>80.66666666666667</v>
      </c>
      <c r="G12" s="15"/>
      <c r="H12" s="16"/>
      <c r="I12" s="16">
        <f t="shared" si="0"/>
        <v>80.66666666666667</v>
      </c>
      <c r="J12" s="19" t="s">
        <v>42</v>
      </c>
    </row>
    <row r="13" spans="1:10" s="21" customFormat="1" ht="25.5">
      <c r="A13" s="44">
        <v>6</v>
      </c>
      <c r="B13" s="8" t="str">
        <f>'10 wk Combined AVG'!B7</f>
        <v>Zach Groff</v>
      </c>
      <c r="C13" s="80">
        <f>'10 wk Combined AVG'!F7</f>
        <v>74</v>
      </c>
      <c r="D13" s="81"/>
      <c r="E13" s="17"/>
      <c r="F13" s="17">
        <f>('10 wk Combined AVG'!D7+'10 wk Combined AVG'!E7+'10 wk Combined AVG'!F7)/3</f>
        <v>58.666666666666664</v>
      </c>
      <c r="G13" s="66"/>
      <c r="H13" s="66"/>
      <c r="I13" s="66">
        <f t="shared" si="0"/>
        <v>58.666666666666664</v>
      </c>
      <c r="J13" s="45" t="s">
        <v>43</v>
      </c>
    </row>
    <row r="14" spans="1:10" s="21" customFormat="1" ht="25.5">
      <c r="A14" s="37">
        <v>7</v>
      </c>
      <c r="B14" s="7">
        <f>'10 wk Combined AVG'!B8</f>
        <v>0</v>
      </c>
      <c r="C14" s="85">
        <f>'10 wk Combined AVG'!F8</f>
        <v>0</v>
      </c>
      <c r="D14" s="86"/>
      <c r="E14" s="15"/>
      <c r="F14" s="15">
        <f>('10 wk Combined AVG'!D8+'10 wk Combined AVG'!E8+'10 wk Combined AVG'!F8)/3</f>
        <v>0</v>
      </c>
      <c r="G14" s="15"/>
      <c r="H14" s="16"/>
      <c r="I14" s="16">
        <f aca="true" t="shared" si="1" ref="I14:I22">F14</f>
        <v>0</v>
      </c>
      <c r="J14" s="19"/>
    </row>
    <row r="15" spans="1:10" s="21" customFormat="1" ht="25.5">
      <c r="A15" s="44">
        <v>8</v>
      </c>
      <c r="B15" s="8">
        <f>'10 wk Combined AVG'!B9</f>
        <v>0</v>
      </c>
      <c r="C15" s="80">
        <f>'10 wk Combined AVG'!F9</f>
        <v>0</v>
      </c>
      <c r="D15" s="81"/>
      <c r="E15" s="17"/>
      <c r="F15" s="17">
        <f>('10 wk Combined AVG'!D9+'10 wk Combined AVG'!E9+'10 wk Combined AVG'!F9)/3</f>
        <v>0</v>
      </c>
      <c r="G15" s="17"/>
      <c r="H15" s="17"/>
      <c r="I15" s="17">
        <f t="shared" si="1"/>
        <v>0</v>
      </c>
      <c r="J15" s="45"/>
    </row>
    <row r="16" spans="1:10" s="21" customFormat="1" ht="25.5">
      <c r="A16" s="37">
        <v>9</v>
      </c>
      <c r="B16" s="7">
        <f>'10 wk Combined AVG'!B10</f>
        <v>0</v>
      </c>
      <c r="C16" s="85">
        <f>'10 wk Combined AVG'!F10</f>
        <v>0</v>
      </c>
      <c r="D16" s="86"/>
      <c r="E16" s="15"/>
      <c r="F16" s="15">
        <f>('10 wk Combined AVG'!D10+'10 wk Combined AVG'!E10+'10 wk Combined AVG'!F10)/3</f>
        <v>0</v>
      </c>
      <c r="G16" s="15"/>
      <c r="H16" s="16"/>
      <c r="I16" s="16">
        <f t="shared" si="1"/>
        <v>0</v>
      </c>
      <c r="J16" s="19"/>
    </row>
    <row r="17" spans="1:10" s="21" customFormat="1" ht="25.5">
      <c r="A17" s="44">
        <v>10</v>
      </c>
      <c r="B17" s="8">
        <f>'10 wk Combined AVG'!B11</f>
        <v>0</v>
      </c>
      <c r="C17" s="80">
        <f>'10 wk Combined AVG'!F11</f>
        <v>0</v>
      </c>
      <c r="D17" s="81"/>
      <c r="E17" s="17"/>
      <c r="F17" s="17">
        <f>('10 wk Combined AVG'!D11+'10 wk Combined AVG'!E11+'10 wk Combined AVG'!F11)/3</f>
        <v>0</v>
      </c>
      <c r="G17" s="17"/>
      <c r="H17" s="17"/>
      <c r="I17" s="17">
        <f t="shared" si="1"/>
        <v>0</v>
      </c>
      <c r="J17" s="45"/>
    </row>
    <row r="18" spans="1:10" s="21" customFormat="1" ht="25.5">
      <c r="A18" s="37">
        <v>11</v>
      </c>
      <c r="B18" s="7">
        <f>'10 wk Combined AVG'!B12</f>
        <v>0</v>
      </c>
      <c r="C18" s="85">
        <f>'10 wk Combined AVG'!F12</f>
        <v>0</v>
      </c>
      <c r="D18" s="86"/>
      <c r="E18" s="15"/>
      <c r="F18" s="15">
        <f>('10 wk Combined AVG'!D12+'10 wk Combined AVG'!E12+'10 wk Combined AVG'!F12)/3</f>
        <v>0</v>
      </c>
      <c r="G18" s="15"/>
      <c r="H18" s="16"/>
      <c r="I18" s="16">
        <f t="shared" si="1"/>
        <v>0</v>
      </c>
      <c r="J18" s="19"/>
    </row>
    <row r="19" spans="1:10" s="21" customFormat="1" ht="25.5">
      <c r="A19" s="44">
        <v>12</v>
      </c>
      <c r="B19" s="8">
        <f>'10 wk Combined AVG'!B13</f>
        <v>0</v>
      </c>
      <c r="C19" s="80">
        <f>'10 wk Combined AVG'!F13</f>
        <v>0</v>
      </c>
      <c r="D19" s="81"/>
      <c r="E19" s="17"/>
      <c r="F19" s="17">
        <f>('10 wk Combined AVG'!D13+'10 wk Combined AVG'!E13+'10 wk Combined AVG'!F13)/3</f>
        <v>0</v>
      </c>
      <c r="G19" s="17"/>
      <c r="H19" s="17"/>
      <c r="I19" s="17">
        <f t="shared" si="1"/>
        <v>0</v>
      </c>
      <c r="J19" s="45"/>
    </row>
    <row r="20" spans="1:10" s="21" customFormat="1" ht="25.5">
      <c r="A20" s="37">
        <v>13</v>
      </c>
      <c r="B20" s="7">
        <f>'10 wk Combined AVG'!B14</f>
        <v>0</v>
      </c>
      <c r="C20" s="85">
        <f>'10 wk Combined AVG'!F14</f>
        <v>0</v>
      </c>
      <c r="D20" s="86"/>
      <c r="E20" s="15"/>
      <c r="F20" s="15">
        <f>('10 wk Combined AVG'!D14+'10 wk Combined AVG'!E14+'10 wk Combined AVG'!F14)/3</f>
        <v>0</v>
      </c>
      <c r="G20" s="15"/>
      <c r="H20" s="16"/>
      <c r="I20" s="16">
        <f t="shared" si="1"/>
        <v>0</v>
      </c>
      <c r="J20" s="19"/>
    </row>
    <row r="21" spans="1:10" s="21" customFormat="1" ht="25.5">
      <c r="A21" s="44">
        <v>14</v>
      </c>
      <c r="B21" s="8">
        <f>'10 wk Combined AVG'!B15</f>
        <v>0</v>
      </c>
      <c r="C21" s="80">
        <f>'10 wk Combined AVG'!F15</f>
        <v>0</v>
      </c>
      <c r="D21" s="81"/>
      <c r="E21" s="17"/>
      <c r="F21" s="17">
        <f>('10 wk Combined AVG'!D15+'10 wk Combined AVG'!E15+'10 wk Combined AVG'!F15)/3</f>
        <v>0</v>
      </c>
      <c r="G21" s="17"/>
      <c r="H21" s="17"/>
      <c r="I21" s="17">
        <f t="shared" si="1"/>
        <v>0</v>
      </c>
      <c r="J21" s="45"/>
    </row>
    <row r="22" spans="1:10" s="21" customFormat="1" ht="25.5">
      <c r="A22" s="37">
        <v>15</v>
      </c>
      <c r="B22" s="7">
        <f>'10 wk Combined AVG'!B16</f>
        <v>0</v>
      </c>
      <c r="C22" s="85">
        <f>'10 wk Combined AVG'!F16</f>
        <v>0</v>
      </c>
      <c r="D22" s="86"/>
      <c r="E22" s="15"/>
      <c r="F22" s="15">
        <f>('10 wk Combined AVG'!D16+'10 wk Combined AVG'!E16+'10 wk Combined AVG'!F16)/3</f>
        <v>0</v>
      </c>
      <c r="G22" s="15"/>
      <c r="H22" s="16"/>
      <c r="I22" s="15">
        <f t="shared" si="1"/>
        <v>0</v>
      </c>
      <c r="J22" s="19"/>
    </row>
    <row r="23" spans="1:10" ht="27">
      <c r="A23" s="44">
        <v>16</v>
      </c>
      <c r="B23" s="55">
        <f>'10 wk Combined AVG'!B17</f>
        <v>0</v>
      </c>
      <c r="C23" s="84">
        <f>'10 wk Combined AVG'!F17</f>
        <v>0</v>
      </c>
      <c r="D23" s="84"/>
      <c r="E23" s="17"/>
      <c r="F23" s="17">
        <f>('10 wk Combined AVG'!D17+'10 wk Combined AVG'!E17+'10 wk Combined AVG'!F17)/3</f>
        <v>0</v>
      </c>
      <c r="G23" s="17"/>
      <c r="H23" s="17"/>
      <c r="I23" s="17">
        <f>F23+H23</f>
        <v>0</v>
      </c>
      <c r="J23" s="45"/>
    </row>
    <row r="24" spans="1:10" ht="27">
      <c r="A24" s="64">
        <v>17</v>
      </c>
      <c r="B24" s="61">
        <f>'10 wk Combined AVG'!B18</f>
        <v>0</v>
      </c>
      <c r="C24" s="83">
        <f>'10 wk Combined AVG'!F18</f>
        <v>0</v>
      </c>
      <c r="D24" s="83"/>
      <c r="E24" s="15"/>
      <c r="F24" s="15">
        <f>('10 wk Combined AVG'!D18+'10 wk Combined AVG'!E18+'10 wk Combined AVG'!F18)/3</f>
        <v>0</v>
      </c>
      <c r="G24" s="15"/>
      <c r="H24" s="15"/>
      <c r="I24" s="15">
        <f>F24+H24</f>
        <v>0</v>
      </c>
      <c r="J24" s="19"/>
    </row>
    <row r="25" spans="1:10" ht="27">
      <c r="A25" s="65">
        <v>18</v>
      </c>
      <c r="B25" s="55">
        <f>'10 wk Combined AVG'!B19</f>
        <v>0</v>
      </c>
      <c r="C25" s="84">
        <f>'10 wk Combined AVG'!F19</f>
        <v>0</v>
      </c>
      <c r="D25" s="84"/>
      <c r="E25" s="17"/>
      <c r="F25" s="17">
        <f>('10 wk Combined AVG'!D19+'10 wk Combined AVG'!E19+'10 wk Combined AVG'!F19)/3</f>
        <v>0</v>
      </c>
      <c r="G25" s="17"/>
      <c r="H25" s="17"/>
      <c r="I25" s="17">
        <f>F25+H25</f>
        <v>0</v>
      </c>
      <c r="J25" s="45"/>
    </row>
    <row r="26" spans="1:10" ht="27">
      <c r="A26" s="64">
        <v>19</v>
      </c>
      <c r="B26" s="61">
        <v>0</v>
      </c>
      <c r="C26" s="83">
        <f>'10 wk Combined AVG'!F20</f>
        <v>0</v>
      </c>
      <c r="D26" s="83"/>
      <c r="E26" s="15"/>
      <c r="F26" s="15">
        <f>('10 wk Combined AVG'!D20+'10 wk Combined AVG'!E20+'10 wk Combined AVG'!F20)/3</f>
        <v>0</v>
      </c>
      <c r="G26" s="15"/>
      <c r="H26" s="15"/>
      <c r="I26" s="15">
        <f>F26+H26</f>
        <v>0</v>
      </c>
      <c r="J26" s="19"/>
    </row>
    <row r="27" spans="1:10" ht="27">
      <c r="A27" s="65">
        <v>20</v>
      </c>
      <c r="B27" s="55">
        <f>'10 wk Combined AVG'!B21</f>
        <v>0</v>
      </c>
      <c r="C27" s="84">
        <f>'10 wk Combined AVG'!F21</f>
        <v>0</v>
      </c>
      <c r="D27" s="84"/>
      <c r="E27" s="17"/>
      <c r="F27" s="17">
        <f>('10 wk Combined AVG'!D21+'10 wk Combined AVG'!E21+'10 wk Combined AVG'!F21)/3</f>
        <v>0</v>
      </c>
      <c r="G27" s="17"/>
      <c r="H27" s="17"/>
      <c r="I27" s="17">
        <f>F27+H27</f>
        <v>0</v>
      </c>
      <c r="J27" s="45"/>
    </row>
  </sheetData>
  <sheetProtection/>
  <mergeCells count="22">
    <mergeCell ref="C27:D27"/>
    <mergeCell ref="C23:D23"/>
    <mergeCell ref="C24:D24"/>
    <mergeCell ref="C25:D25"/>
    <mergeCell ref="C26:D26"/>
    <mergeCell ref="C15:D15"/>
    <mergeCell ref="C11:D11"/>
    <mergeCell ref="C12:D12"/>
    <mergeCell ref="C7:D7"/>
    <mergeCell ref="C8:D8"/>
    <mergeCell ref="C9:D9"/>
    <mergeCell ref="C10:D10"/>
    <mergeCell ref="E7:F7"/>
    <mergeCell ref="C21:D21"/>
    <mergeCell ref="C22:D22"/>
    <mergeCell ref="C13:D13"/>
    <mergeCell ref="C14:D14"/>
    <mergeCell ref="C19:D19"/>
    <mergeCell ref="C20:D20"/>
    <mergeCell ref="C16:D16"/>
    <mergeCell ref="C17:D17"/>
    <mergeCell ref="C18:D18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27"/>
  <sheetViews>
    <sheetView zoomScale="60" zoomScaleNormal="60" zoomScalePageLayoutView="0" workbookViewId="0" topLeftCell="A1">
      <selection activeCell="J14" sqref="J14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21" customFormat="1" ht="25.5">
      <c r="A7" s="37"/>
      <c r="B7" s="18" t="s">
        <v>0</v>
      </c>
      <c r="C7" s="87" t="s">
        <v>5</v>
      </c>
      <c r="D7" s="88"/>
      <c r="E7" s="87" t="s">
        <v>24</v>
      </c>
      <c r="F7" s="88"/>
      <c r="G7" s="19" t="s">
        <v>13</v>
      </c>
      <c r="H7" s="19" t="s">
        <v>14</v>
      </c>
      <c r="I7" s="20" t="s">
        <v>17</v>
      </c>
      <c r="J7" s="19" t="s">
        <v>16</v>
      </c>
    </row>
    <row r="8" spans="1:10" s="21" customFormat="1" ht="25.5">
      <c r="A8" s="37">
        <v>1</v>
      </c>
      <c r="B8" s="7" t="str">
        <f>'10 wk Combined AVG'!B2</f>
        <v>Randy Silva</v>
      </c>
      <c r="C8" s="85">
        <f>'10 wk Combined AVG'!G2</f>
        <v>246</v>
      </c>
      <c r="D8" s="86"/>
      <c r="E8" s="15"/>
      <c r="F8" s="15">
        <f>('10 wk Combined AVG'!E2+'10 wk Combined AVG'!F2+'10 wk Combined AVG'!G2)/3</f>
        <v>230.33333333333334</v>
      </c>
      <c r="G8" s="15"/>
      <c r="H8" s="16"/>
      <c r="I8" s="16">
        <f aca="true" t="shared" si="0" ref="I8:I13">F8+H8</f>
        <v>230.33333333333334</v>
      </c>
      <c r="J8" s="19" t="s">
        <v>36</v>
      </c>
    </row>
    <row r="9" spans="1:10" s="21" customFormat="1" ht="25.5">
      <c r="A9" s="44">
        <v>2</v>
      </c>
      <c r="B9" s="8" t="str">
        <f>'10 wk Combined AVG'!B3</f>
        <v>Ryan Ryba</v>
      </c>
      <c r="C9" s="80">
        <f>'10 wk Combined AVG'!G3</f>
        <v>153</v>
      </c>
      <c r="D9" s="81"/>
      <c r="E9" s="17"/>
      <c r="F9" s="17">
        <f>('10 wk Combined AVG'!E3+'10 wk Combined AVG'!F3+'10 wk Combined AVG'!G3)/3</f>
        <v>164</v>
      </c>
      <c r="G9" s="66"/>
      <c r="H9" s="66"/>
      <c r="I9" s="66">
        <f t="shared" si="0"/>
        <v>164</v>
      </c>
      <c r="J9" s="45" t="s">
        <v>39</v>
      </c>
    </row>
    <row r="10" spans="1:10" s="21" customFormat="1" ht="25.5">
      <c r="A10" s="37">
        <v>3</v>
      </c>
      <c r="B10" s="7" t="str">
        <f>'10 wk Combined AVG'!B4</f>
        <v>Brandon Kisner</v>
      </c>
      <c r="C10" s="85">
        <f>'10 wk Combined AVG'!G4</f>
        <v>223</v>
      </c>
      <c r="D10" s="86"/>
      <c r="E10" s="15"/>
      <c r="F10" s="15">
        <f>('10 wk Combined AVG'!E4+'10 wk Combined AVG'!F4+'10 wk Combined AVG'!G4)/3</f>
        <v>203.66666666666666</v>
      </c>
      <c r="G10" s="15"/>
      <c r="H10" s="16"/>
      <c r="I10" s="16">
        <f t="shared" si="0"/>
        <v>203.66666666666666</v>
      </c>
      <c r="J10" s="19" t="s">
        <v>38</v>
      </c>
    </row>
    <row r="11" spans="1:10" s="21" customFormat="1" ht="25.5">
      <c r="A11" s="44">
        <v>4</v>
      </c>
      <c r="B11" s="8" t="str">
        <f>'10 wk Combined AVG'!B5</f>
        <v>Lance Stewart</v>
      </c>
      <c r="C11" s="80">
        <f>'10 wk Combined AVG'!G5</f>
        <v>212</v>
      </c>
      <c r="D11" s="81"/>
      <c r="E11" s="17"/>
      <c r="F11" s="17">
        <f>('10 wk Combined AVG'!E5+'10 wk Combined AVG'!F5+'10 wk Combined AVG'!G5)/3</f>
        <v>222</v>
      </c>
      <c r="G11" s="66"/>
      <c r="H11" s="66"/>
      <c r="I11" s="66">
        <f t="shared" si="0"/>
        <v>222</v>
      </c>
      <c r="J11" s="45" t="s">
        <v>37</v>
      </c>
    </row>
    <row r="12" spans="1:10" s="21" customFormat="1" ht="25.5">
      <c r="A12" s="37">
        <v>5</v>
      </c>
      <c r="B12" s="7" t="str">
        <f>'10 wk Combined AVG'!B6</f>
        <v>Terry Lovett</v>
      </c>
      <c r="C12" s="85">
        <f>'10 wk Combined AVG'!G6</f>
        <v>96</v>
      </c>
      <c r="D12" s="86"/>
      <c r="E12" s="15"/>
      <c r="F12" s="15">
        <f>('10 wk Combined AVG'!E6+'10 wk Combined AVG'!F6+'10 wk Combined AVG'!G6)/3</f>
        <v>88</v>
      </c>
      <c r="G12" s="15"/>
      <c r="H12" s="16"/>
      <c r="I12" s="16">
        <f t="shared" si="0"/>
        <v>88</v>
      </c>
      <c r="J12" s="19" t="s">
        <v>42</v>
      </c>
    </row>
    <row r="13" spans="1:10" s="21" customFormat="1" ht="25.5">
      <c r="A13" s="44">
        <v>6</v>
      </c>
      <c r="B13" s="8" t="str">
        <f>'10 wk Combined AVG'!B7</f>
        <v>Zach Groff</v>
      </c>
      <c r="C13" s="80">
        <f>'10 wk Combined AVG'!G7</f>
        <v>54</v>
      </c>
      <c r="D13" s="81"/>
      <c r="E13" s="17"/>
      <c r="F13" s="17">
        <f>('10 wk Combined AVG'!E7+'10 wk Combined AVG'!F7+'10 wk Combined AVG'!G7)/3</f>
        <v>58.333333333333336</v>
      </c>
      <c r="G13" s="66"/>
      <c r="H13" s="66"/>
      <c r="I13" s="66">
        <f t="shared" si="0"/>
        <v>58.333333333333336</v>
      </c>
      <c r="J13" s="45" t="s">
        <v>43</v>
      </c>
    </row>
    <row r="14" spans="1:10" s="21" customFormat="1" ht="25.5">
      <c r="A14" s="37">
        <v>7</v>
      </c>
      <c r="B14" s="7">
        <f>'10 wk Combined AVG'!B8</f>
        <v>0</v>
      </c>
      <c r="C14" s="85">
        <f>'10 wk Combined AVG'!G8</f>
        <v>0</v>
      </c>
      <c r="D14" s="86"/>
      <c r="E14" s="15"/>
      <c r="F14" s="15">
        <f>('10 wk Combined AVG'!E8+'10 wk Combined AVG'!F8+'10 wk Combined AVG'!G8)/3</f>
        <v>0</v>
      </c>
      <c r="G14" s="15"/>
      <c r="H14" s="16"/>
      <c r="I14" s="16">
        <f aca="true" t="shared" si="1" ref="I14:I22">F14</f>
        <v>0</v>
      </c>
      <c r="J14" s="19"/>
    </row>
    <row r="15" spans="1:10" s="21" customFormat="1" ht="25.5">
      <c r="A15" s="44">
        <v>8</v>
      </c>
      <c r="B15" s="8">
        <f>'10 wk Combined AVG'!B9</f>
        <v>0</v>
      </c>
      <c r="C15" s="80">
        <f>'10 wk Combined AVG'!G9</f>
        <v>0</v>
      </c>
      <c r="D15" s="81"/>
      <c r="E15" s="17"/>
      <c r="F15" s="17">
        <f>('10 wk Combined AVG'!E9+'10 wk Combined AVG'!F9+'10 wk Combined AVG'!G9)/3</f>
        <v>0</v>
      </c>
      <c r="G15" s="17"/>
      <c r="H15" s="17"/>
      <c r="I15" s="17">
        <f t="shared" si="1"/>
        <v>0</v>
      </c>
      <c r="J15" s="45"/>
    </row>
    <row r="16" spans="1:10" s="21" customFormat="1" ht="25.5">
      <c r="A16" s="37">
        <v>9</v>
      </c>
      <c r="B16" s="7">
        <f>'10 wk Combined AVG'!B10</f>
        <v>0</v>
      </c>
      <c r="C16" s="85">
        <f>'10 wk Combined AVG'!G10</f>
        <v>0</v>
      </c>
      <c r="D16" s="86"/>
      <c r="E16" s="15"/>
      <c r="F16" s="15">
        <f>('10 wk Combined AVG'!E10+'10 wk Combined AVG'!F10+'10 wk Combined AVG'!G10)/3</f>
        <v>0</v>
      </c>
      <c r="G16" s="15"/>
      <c r="H16" s="16"/>
      <c r="I16" s="16">
        <f t="shared" si="1"/>
        <v>0</v>
      </c>
      <c r="J16" s="19"/>
    </row>
    <row r="17" spans="1:10" s="21" customFormat="1" ht="25.5">
      <c r="A17" s="44">
        <v>10</v>
      </c>
      <c r="B17" s="8">
        <f>'10 wk Combined AVG'!B11</f>
        <v>0</v>
      </c>
      <c r="C17" s="80">
        <f>'10 wk Combined AVG'!G11</f>
        <v>0</v>
      </c>
      <c r="D17" s="81"/>
      <c r="E17" s="17"/>
      <c r="F17" s="17">
        <f>('10 wk Combined AVG'!E11+'10 wk Combined AVG'!F11+'10 wk Combined AVG'!G11)/3</f>
        <v>0</v>
      </c>
      <c r="G17" s="17"/>
      <c r="H17" s="17"/>
      <c r="I17" s="17">
        <f t="shared" si="1"/>
        <v>0</v>
      </c>
      <c r="J17" s="45"/>
    </row>
    <row r="18" spans="1:10" s="21" customFormat="1" ht="25.5">
      <c r="A18" s="37">
        <v>11</v>
      </c>
      <c r="B18" s="7">
        <f>'10 wk Combined AVG'!B12</f>
        <v>0</v>
      </c>
      <c r="C18" s="85">
        <f>'10 wk Combined AVG'!G12</f>
        <v>0</v>
      </c>
      <c r="D18" s="86"/>
      <c r="E18" s="15"/>
      <c r="F18" s="15">
        <f>('10 wk Combined AVG'!E12+'10 wk Combined AVG'!F12+'10 wk Combined AVG'!G12)/3</f>
        <v>0</v>
      </c>
      <c r="G18" s="15"/>
      <c r="H18" s="16"/>
      <c r="I18" s="16">
        <f t="shared" si="1"/>
        <v>0</v>
      </c>
      <c r="J18" s="19"/>
    </row>
    <row r="19" spans="1:10" s="21" customFormat="1" ht="25.5">
      <c r="A19" s="44">
        <v>12</v>
      </c>
      <c r="B19" s="8">
        <f>'10 wk Combined AVG'!B13</f>
        <v>0</v>
      </c>
      <c r="C19" s="80">
        <f>'10 wk Combined AVG'!G13</f>
        <v>0</v>
      </c>
      <c r="D19" s="81"/>
      <c r="E19" s="17"/>
      <c r="F19" s="17">
        <f>('10 wk Combined AVG'!E13+'10 wk Combined AVG'!F13+'10 wk Combined AVG'!G13)/3</f>
        <v>0</v>
      </c>
      <c r="G19" s="17"/>
      <c r="H19" s="17"/>
      <c r="I19" s="17">
        <f t="shared" si="1"/>
        <v>0</v>
      </c>
      <c r="J19" s="45"/>
    </row>
    <row r="20" spans="1:10" s="21" customFormat="1" ht="25.5">
      <c r="A20" s="37">
        <v>13</v>
      </c>
      <c r="B20" s="7">
        <f>'10 wk Combined AVG'!B14</f>
        <v>0</v>
      </c>
      <c r="C20" s="85">
        <f>'10 wk Combined AVG'!G14</f>
        <v>0</v>
      </c>
      <c r="D20" s="86"/>
      <c r="E20" s="15"/>
      <c r="F20" s="15">
        <f>('10 wk Combined AVG'!E14+'10 wk Combined AVG'!F14+'10 wk Combined AVG'!G14)/3</f>
        <v>0</v>
      </c>
      <c r="G20" s="15"/>
      <c r="H20" s="16"/>
      <c r="I20" s="16">
        <f t="shared" si="1"/>
        <v>0</v>
      </c>
      <c r="J20" s="19"/>
    </row>
    <row r="21" spans="1:10" s="21" customFormat="1" ht="25.5">
      <c r="A21" s="44">
        <v>14</v>
      </c>
      <c r="B21" s="8">
        <f>'10 wk Combined AVG'!B15</f>
        <v>0</v>
      </c>
      <c r="C21" s="80">
        <f>'10 wk Combined AVG'!G15</f>
        <v>0</v>
      </c>
      <c r="D21" s="81"/>
      <c r="E21" s="17"/>
      <c r="F21" s="17">
        <f>('10 wk Combined AVG'!E15+'10 wk Combined AVG'!F15+'10 wk Combined AVG'!G15)/3</f>
        <v>0</v>
      </c>
      <c r="G21" s="17"/>
      <c r="H21" s="17"/>
      <c r="I21" s="17">
        <f t="shared" si="1"/>
        <v>0</v>
      </c>
      <c r="J21" s="45"/>
    </row>
    <row r="22" spans="1:10" ht="25.5">
      <c r="A22" s="37">
        <v>15</v>
      </c>
      <c r="B22" s="7">
        <f>'10 wk Combined AVG'!B16</f>
        <v>0</v>
      </c>
      <c r="C22" s="85">
        <f>'10 wk Combined AVG'!G16</f>
        <v>0</v>
      </c>
      <c r="D22" s="86"/>
      <c r="E22" s="47"/>
      <c r="F22" s="15">
        <f>('10 wk Combined AVG'!E16+'10 wk Combined AVG'!F16+'10 wk Combined AVG'!G16)/3</f>
        <v>0</v>
      </c>
      <c r="G22" s="47"/>
      <c r="H22" s="49"/>
      <c r="I22" s="15">
        <f t="shared" si="1"/>
        <v>0</v>
      </c>
      <c r="J22" s="19"/>
    </row>
    <row r="23" spans="1:10" ht="27">
      <c r="A23" s="44">
        <v>16</v>
      </c>
      <c r="B23" s="55">
        <f>'10 wk Combined AVG'!B17</f>
        <v>0</v>
      </c>
      <c r="C23" s="84">
        <f>'10 wk Combined AVG'!G17</f>
        <v>0</v>
      </c>
      <c r="D23" s="84"/>
      <c r="E23" s="17"/>
      <c r="F23" s="17">
        <f>('10 wk Combined AVG'!E17+'10 wk Combined AVG'!F17+'10 wk Combined AVG'!G17)/3</f>
        <v>0</v>
      </c>
      <c r="G23" s="17"/>
      <c r="H23" s="17"/>
      <c r="I23" s="17">
        <f>F23+H23</f>
        <v>0</v>
      </c>
      <c r="J23" s="45"/>
    </row>
    <row r="24" spans="1:10" ht="27">
      <c r="A24" s="59">
        <v>17</v>
      </c>
      <c r="B24" s="61">
        <f>'10 wk Combined AVG'!B18</f>
        <v>0</v>
      </c>
      <c r="C24" s="83">
        <f>'10 wk Combined AVG'!G18</f>
        <v>0</v>
      </c>
      <c r="D24" s="83"/>
      <c r="E24" s="15"/>
      <c r="F24" s="15">
        <f>('10 wk Combined AVG'!E18+'10 wk Combined AVG'!F18+'10 wk Combined AVG'!G18)/3</f>
        <v>0</v>
      </c>
      <c r="G24" s="15"/>
      <c r="H24" s="15"/>
      <c r="I24" s="15">
        <f>F24+H24</f>
        <v>0</v>
      </c>
      <c r="J24" s="19"/>
    </row>
    <row r="25" spans="1:10" ht="27">
      <c r="A25" s="60">
        <v>18</v>
      </c>
      <c r="B25" s="55">
        <f>'10 wk Combined AVG'!B19</f>
        <v>0</v>
      </c>
      <c r="C25" s="84">
        <f>'10 wk Combined AVG'!G19</f>
        <v>0</v>
      </c>
      <c r="D25" s="84"/>
      <c r="E25" s="17"/>
      <c r="F25" s="17">
        <f>('10 wk Combined AVG'!E19+'10 wk Combined AVG'!F19+'10 wk Combined AVG'!G19)/3</f>
        <v>0</v>
      </c>
      <c r="G25" s="17"/>
      <c r="H25" s="17"/>
      <c r="I25" s="17">
        <f>F25+H25</f>
        <v>0</v>
      </c>
      <c r="J25" s="45"/>
    </row>
    <row r="26" spans="1:10" ht="27">
      <c r="A26" s="59">
        <v>19</v>
      </c>
      <c r="B26" s="61">
        <v>0</v>
      </c>
      <c r="C26" s="83">
        <f>'10 wk Combined AVG'!G20</f>
        <v>0</v>
      </c>
      <c r="D26" s="83"/>
      <c r="E26" s="15"/>
      <c r="F26" s="15">
        <f>('10 wk Combined AVG'!E20+'10 wk Combined AVG'!F20+'10 wk Combined AVG'!G20)/3</f>
        <v>0</v>
      </c>
      <c r="G26" s="15"/>
      <c r="H26" s="15"/>
      <c r="I26" s="15">
        <f>F26+H26</f>
        <v>0</v>
      </c>
      <c r="J26" s="19"/>
    </row>
    <row r="27" spans="1:10" ht="27">
      <c r="A27" s="60">
        <v>20</v>
      </c>
      <c r="B27" s="55">
        <f>'10 wk Combined AVG'!B21</f>
        <v>0</v>
      </c>
      <c r="C27" s="84">
        <f>'10 wk Combined AVG'!G21</f>
        <v>0</v>
      </c>
      <c r="D27" s="84"/>
      <c r="E27" s="17"/>
      <c r="F27" s="17">
        <f>('10 wk Combined AVG'!E21+'10 wk Combined AVG'!F21+'10 wk Combined AVG'!G21)/3</f>
        <v>0</v>
      </c>
      <c r="G27" s="17"/>
      <c r="H27" s="17"/>
      <c r="I27" s="17">
        <f>F27+H27</f>
        <v>0</v>
      </c>
      <c r="J27" s="45"/>
    </row>
  </sheetData>
  <sheetProtection/>
  <mergeCells count="22">
    <mergeCell ref="C27:D27"/>
    <mergeCell ref="C23:D23"/>
    <mergeCell ref="C24:D24"/>
    <mergeCell ref="C25:D25"/>
    <mergeCell ref="C26:D26"/>
    <mergeCell ref="C9:D9"/>
    <mergeCell ref="C10:D10"/>
    <mergeCell ref="C15:D15"/>
    <mergeCell ref="C11:D11"/>
    <mergeCell ref="C12:D12"/>
    <mergeCell ref="C21:D21"/>
    <mergeCell ref="C22:D22"/>
    <mergeCell ref="C16:D16"/>
    <mergeCell ref="C17:D17"/>
    <mergeCell ref="C18:D18"/>
    <mergeCell ref="C19:D19"/>
    <mergeCell ref="C7:D7"/>
    <mergeCell ref="C8:D8"/>
    <mergeCell ref="C13:D13"/>
    <mergeCell ref="C14:D14"/>
    <mergeCell ref="E7:F7"/>
    <mergeCell ref="C20:D20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27"/>
  <sheetViews>
    <sheetView zoomScale="70" zoomScaleNormal="70" zoomScalePageLayoutView="0" workbookViewId="0" topLeftCell="A1">
      <selection activeCell="J14" sqref="J14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21" customFormat="1" ht="25.5">
      <c r="A7" s="37"/>
      <c r="B7" s="18" t="s">
        <v>0</v>
      </c>
      <c r="C7" s="87" t="s">
        <v>6</v>
      </c>
      <c r="D7" s="88"/>
      <c r="E7" s="87" t="s">
        <v>25</v>
      </c>
      <c r="F7" s="88"/>
      <c r="G7" s="19" t="s">
        <v>13</v>
      </c>
      <c r="H7" s="19" t="s">
        <v>14</v>
      </c>
      <c r="I7" s="20" t="s">
        <v>17</v>
      </c>
      <c r="J7" s="19" t="s">
        <v>16</v>
      </c>
    </row>
    <row r="8" spans="1:10" s="21" customFormat="1" ht="25.5">
      <c r="A8" s="37">
        <v>1</v>
      </c>
      <c r="B8" s="7" t="str">
        <f>'10 wk Combined AVG'!B2</f>
        <v>Randy Silva</v>
      </c>
      <c r="C8" s="85">
        <f>'10 wk Combined AVG'!H2</f>
        <v>236</v>
      </c>
      <c r="D8" s="86"/>
      <c r="E8" s="15"/>
      <c r="F8" s="15">
        <f>('10 wk Combined AVG'!F2+'10 wk Combined AVG'!G2+'10 wk Combined AVG'!H2)/3</f>
        <v>237.66666666666666</v>
      </c>
      <c r="G8" s="15"/>
      <c r="H8" s="16"/>
      <c r="I8" s="16">
        <f aca="true" t="shared" si="0" ref="I8:I13">F8+H8</f>
        <v>237.66666666666666</v>
      </c>
      <c r="J8" s="19" t="s">
        <v>36</v>
      </c>
    </row>
    <row r="9" spans="1:10" s="21" customFormat="1" ht="25.5">
      <c r="A9" s="44">
        <v>2</v>
      </c>
      <c r="B9" s="8" t="str">
        <f>'10 wk Combined AVG'!B3</f>
        <v>Ryan Ryba</v>
      </c>
      <c r="C9" s="80">
        <f>'10 wk Combined AVG'!H3</f>
        <v>142</v>
      </c>
      <c r="D9" s="81"/>
      <c r="E9" s="17"/>
      <c r="F9" s="17">
        <f>('10 wk Combined AVG'!F3+'10 wk Combined AVG'!G3+'10 wk Combined AVG'!H3)/3</f>
        <v>155</v>
      </c>
      <c r="G9" s="66"/>
      <c r="H9" s="66"/>
      <c r="I9" s="66">
        <f t="shared" si="0"/>
        <v>155</v>
      </c>
      <c r="J9" s="45" t="s">
        <v>39</v>
      </c>
    </row>
    <row r="10" spans="1:10" s="21" customFormat="1" ht="25.5">
      <c r="A10" s="37">
        <v>3</v>
      </c>
      <c r="B10" s="7" t="str">
        <f>'10 wk Combined AVG'!B4</f>
        <v>Brandon Kisner</v>
      </c>
      <c r="C10" s="85">
        <f>'10 wk Combined AVG'!H4</f>
        <v>195</v>
      </c>
      <c r="D10" s="86"/>
      <c r="E10" s="15"/>
      <c r="F10" s="15">
        <f>('10 wk Combined AVG'!F4+'10 wk Combined AVG'!G4+'10 wk Combined AVG'!H4)/3</f>
        <v>193.33333333333334</v>
      </c>
      <c r="G10" s="15"/>
      <c r="H10" s="16"/>
      <c r="I10" s="16">
        <f t="shared" si="0"/>
        <v>193.33333333333334</v>
      </c>
      <c r="J10" s="19" t="s">
        <v>38</v>
      </c>
    </row>
    <row r="11" spans="1:10" s="21" customFormat="1" ht="25.5">
      <c r="A11" s="44">
        <v>4</v>
      </c>
      <c r="B11" s="8" t="str">
        <f>'10 wk Combined AVG'!B5</f>
        <v>Lance Stewart</v>
      </c>
      <c r="C11" s="80">
        <f>'10 wk Combined AVG'!H5</f>
        <v>243</v>
      </c>
      <c r="D11" s="81"/>
      <c r="E11" s="17"/>
      <c r="F11" s="17">
        <f>('10 wk Combined AVG'!F5+'10 wk Combined AVG'!G5+'10 wk Combined AVG'!H5)/3</f>
        <v>223.66666666666666</v>
      </c>
      <c r="G11" s="66"/>
      <c r="H11" s="66"/>
      <c r="I11" s="66">
        <f t="shared" si="0"/>
        <v>223.66666666666666</v>
      </c>
      <c r="J11" s="45" t="s">
        <v>37</v>
      </c>
    </row>
    <row r="12" spans="1:10" s="21" customFormat="1" ht="25.5">
      <c r="A12" s="37">
        <v>5</v>
      </c>
      <c r="B12" s="7" t="str">
        <f>'10 wk Combined AVG'!B6</f>
        <v>Terry Lovett</v>
      </c>
      <c r="C12" s="85">
        <f>'10 wk Combined AVG'!H6</f>
        <v>73</v>
      </c>
      <c r="D12" s="86"/>
      <c r="E12" s="15"/>
      <c r="F12" s="15">
        <f>('10 wk Combined AVG'!F6+'10 wk Combined AVG'!G6+'10 wk Combined AVG'!H6)/3</f>
        <v>85.66666666666667</v>
      </c>
      <c r="G12" s="15"/>
      <c r="H12" s="16"/>
      <c r="I12" s="16">
        <f t="shared" si="0"/>
        <v>85.66666666666667</v>
      </c>
      <c r="J12" s="19" t="s">
        <v>42</v>
      </c>
    </row>
    <row r="13" spans="1:10" s="21" customFormat="1" ht="25.5">
      <c r="A13" s="44">
        <v>6</v>
      </c>
      <c r="B13" s="8" t="str">
        <f>'10 wk Combined AVG'!B7</f>
        <v>Zach Groff</v>
      </c>
      <c r="C13" s="80">
        <f>'10 wk Combined AVG'!H7</f>
        <v>57</v>
      </c>
      <c r="D13" s="81"/>
      <c r="E13" s="17"/>
      <c r="F13" s="17">
        <f>('10 wk Combined AVG'!F7+'10 wk Combined AVG'!G7+'10 wk Combined AVG'!H7)/3</f>
        <v>61.666666666666664</v>
      </c>
      <c r="G13" s="66"/>
      <c r="H13" s="66"/>
      <c r="I13" s="66">
        <f t="shared" si="0"/>
        <v>61.666666666666664</v>
      </c>
      <c r="J13" s="45" t="s">
        <v>43</v>
      </c>
    </row>
    <row r="14" spans="1:10" s="21" customFormat="1" ht="25.5">
      <c r="A14" s="37">
        <v>7</v>
      </c>
      <c r="B14" s="7">
        <f>'10 wk Combined AVG'!B8</f>
        <v>0</v>
      </c>
      <c r="C14" s="85">
        <f>'10 wk Combined AVG'!H8</f>
        <v>0</v>
      </c>
      <c r="D14" s="86"/>
      <c r="E14" s="15"/>
      <c r="F14" s="15">
        <f>('10 wk Combined AVG'!F8+'10 wk Combined AVG'!G8+'10 wk Combined AVG'!H8)/3</f>
        <v>0</v>
      </c>
      <c r="G14" s="15"/>
      <c r="H14" s="16"/>
      <c r="I14" s="16">
        <f aca="true" t="shared" si="1" ref="I14:I22">F14</f>
        <v>0</v>
      </c>
      <c r="J14" s="19"/>
    </row>
    <row r="15" spans="1:10" s="21" customFormat="1" ht="25.5">
      <c r="A15" s="44">
        <v>8</v>
      </c>
      <c r="B15" s="8">
        <f>'10 wk Combined AVG'!B9</f>
        <v>0</v>
      </c>
      <c r="C15" s="80">
        <f>'10 wk Combined AVG'!H9</f>
        <v>0</v>
      </c>
      <c r="D15" s="81"/>
      <c r="E15" s="17"/>
      <c r="F15" s="17">
        <f>('10 wk Combined AVG'!F9+'10 wk Combined AVG'!G9+'10 wk Combined AVG'!H9)/3</f>
        <v>0</v>
      </c>
      <c r="G15" s="17"/>
      <c r="H15" s="17"/>
      <c r="I15" s="17">
        <f t="shared" si="1"/>
        <v>0</v>
      </c>
      <c r="J15" s="45"/>
    </row>
    <row r="16" spans="1:10" s="21" customFormat="1" ht="25.5">
      <c r="A16" s="37">
        <v>9</v>
      </c>
      <c r="B16" s="7">
        <f>'10 wk Combined AVG'!B10</f>
        <v>0</v>
      </c>
      <c r="C16" s="85">
        <f>'10 wk Combined AVG'!H10</f>
        <v>0</v>
      </c>
      <c r="D16" s="86"/>
      <c r="E16" s="15"/>
      <c r="F16" s="15">
        <f>('10 wk Combined AVG'!F10+'10 wk Combined AVG'!G10+'10 wk Combined AVG'!H10)/3</f>
        <v>0</v>
      </c>
      <c r="G16" s="15"/>
      <c r="H16" s="16"/>
      <c r="I16" s="16">
        <f t="shared" si="1"/>
        <v>0</v>
      </c>
      <c r="J16" s="19"/>
    </row>
    <row r="17" spans="1:10" s="21" customFormat="1" ht="25.5">
      <c r="A17" s="44">
        <v>10</v>
      </c>
      <c r="B17" s="8">
        <f>'10 wk Combined AVG'!B11</f>
        <v>0</v>
      </c>
      <c r="C17" s="80">
        <f>'10 wk Combined AVG'!H11</f>
        <v>0</v>
      </c>
      <c r="D17" s="81"/>
      <c r="E17" s="17"/>
      <c r="F17" s="17">
        <f>('10 wk Combined AVG'!F11+'10 wk Combined AVG'!G11+'10 wk Combined AVG'!H11)/3</f>
        <v>0</v>
      </c>
      <c r="G17" s="17"/>
      <c r="H17" s="17"/>
      <c r="I17" s="17">
        <f t="shared" si="1"/>
        <v>0</v>
      </c>
      <c r="J17" s="45"/>
    </row>
    <row r="18" spans="1:10" s="21" customFormat="1" ht="25.5">
      <c r="A18" s="37">
        <v>11</v>
      </c>
      <c r="B18" s="7">
        <f>'10 wk Combined AVG'!B12</f>
        <v>0</v>
      </c>
      <c r="C18" s="85">
        <f>'10 wk Combined AVG'!H12</f>
        <v>0</v>
      </c>
      <c r="D18" s="86"/>
      <c r="E18" s="15"/>
      <c r="F18" s="15">
        <f>('10 wk Combined AVG'!F12+'10 wk Combined AVG'!G12+'10 wk Combined AVG'!H12)/3</f>
        <v>0</v>
      </c>
      <c r="G18" s="15"/>
      <c r="H18" s="16"/>
      <c r="I18" s="16">
        <f t="shared" si="1"/>
        <v>0</v>
      </c>
      <c r="J18" s="19"/>
    </row>
    <row r="19" spans="1:10" s="21" customFormat="1" ht="25.5">
      <c r="A19" s="44">
        <v>12</v>
      </c>
      <c r="B19" s="8">
        <f>'10 wk Combined AVG'!B13</f>
        <v>0</v>
      </c>
      <c r="C19" s="80">
        <f>'10 wk Combined AVG'!H13</f>
        <v>0</v>
      </c>
      <c r="D19" s="81"/>
      <c r="E19" s="17"/>
      <c r="F19" s="17">
        <f>('10 wk Combined AVG'!F13+'10 wk Combined AVG'!G13+'10 wk Combined AVG'!H13)/3</f>
        <v>0</v>
      </c>
      <c r="G19" s="17"/>
      <c r="H19" s="17"/>
      <c r="I19" s="17">
        <f t="shared" si="1"/>
        <v>0</v>
      </c>
      <c r="J19" s="45"/>
    </row>
    <row r="20" spans="1:10" s="21" customFormat="1" ht="25.5">
      <c r="A20" s="37">
        <v>13</v>
      </c>
      <c r="B20" s="7">
        <f>'10 wk Combined AVG'!B14</f>
        <v>0</v>
      </c>
      <c r="C20" s="85">
        <f>'10 wk Combined AVG'!H14</f>
        <v>0</v>
      </c>
      <c r="D20" s="86"/>
      <c r="E20" s="15"/>
      <c r="F20" s="15">
        <f>('10 wk Combined AVG'!F14+'10 wk Combined AVG'!G14+'10 wk Combined AVG'!H14)/3</f>
        <v>0</v>
      </c>
      <c r="G20" s="15"/>
      <c r="H20" s="16"/>
      <c r="I20" s="16">
        <f t="shared" si="1"/>
        <v>0</v>
      </c>
      <c r="J20" s="19"/>
    </row>
    <row r="21" spans="1:10" s="21" customFormat="1" ht="25.5">
      <c r="A21" s="44">
        <v>14</v>
      </c>
      <c r="B21" s="8">
        <f>'10 wk Combined AVG'!B15</f>
        <v>0</v>
      </c>
      <c r="C21" s="80">
        <f>'10 wk Combined AVG'!H15</f>
        <v>0</v>
      </c>
      <c r="D21" s="81"/>
      <c r="E21" s="17"/>
      <c r="F21" s="17">
        <f>('10 wk Combined AVG'!F15+'10 wk Combined AVG'!G15+'10 wk Combined AVG'!H15)/3</f>
        <v>0</v>
      </c>
      <c r="G21" s="17"/>
      <c r="H21" s="17"/>
      <c r="I21" s="17">
        <f t="shared" si="1"/>
        <v>0</v>
      </c>
      <c r="J21" s="45"/>
    </row>
    <row r="22" spans="1:10" s="21" customFormat="1" ht="25.5">
      <c r="A22" s="37">
        <v>15</v>
      </c>
      <c r="B22" s="7">
        <f>'10 wk Combined AVG'!B16</f>
        <v>0</v>
      </c>
      <c r="C22" s="83">
        <f>'10 wk Combined AVG'!H16</f>
        <v>0</v>
      </c>
      <c r="D22" s="83"/>
      <c r="E22" s="15"/>
      <c r="F22" s="15">
        <f>('10 wk Combined AVG'!F16+'10 wk Combined AVG'!G16+'10 wk Combined AVG'!H16)/3</f>
        <v>0</v>
      </c>
      <c r="G22" s="15"/>
      <c r="H22" s="16"/>
      <c r="I22" s="16">
        <f t="shared" si="1"/>
        <v>0</v>
      </c>
      <c r="J22" s="19"/>
    </row>
    <row r="23" spans="1:10" ht="27">
      <c r="A23" s="44">
        <v>16</v>
      </c>
      <c r="B23" s="55">
        <f>'10 wk Combined AVG'!B17</f>
        <v>0</v>
      </c>
      <c r="C23" s="84">
        <f>'10 wk Combined AVG'!H17</f>
        <v>0</v>
      </c>
      <c r="D23" s="84"/>
      <c r="E23" s="17"/>
      <c r="F23" s="17">
        <f>('10 wk Combined AVG'!F17+'10 wk Combined AVG'!G17+'10 wk Combined AVG'!H17)/3</f>
        <v>0</v>
      </c>
      <c r="G23" s="17"/>
      <c r="H23" s="17"/>
      <c r="I23" s="17">
        <f>F23+H23</f>
        <v>0</v>
      </c>
      <c r="J23" s="45"/>
    </row>
    <row r="24" spans="1:10" ht="27">
      <c r="A24" s="59">
        <v>17</v>
      </c>
      <c r="B24" s="61">
        <f>'10 wk Combined AVG'!B18</f>
        <v>0</v>
      </c>
      <c r="C24" s="83">
        <f>'10 wk Combined AVG'!H18</f>
        <v>0</v>
      </c>
      <c r="D24" s="83"/>
      <c r="E24" s="15"/>
      <c r="F24" s="15">
        <f>('10 wk Combined AVG'!F18+'10 wk Combined AVG'!G18+'10 wk Combined AVG'!H18)/3</f>
        <v>0</v>
      </c>
      <c r="G24" s="15"/>
      <c r="H24" s="15"/>
      <c r="I24" s="15">
        <f>F24+H24</f>
        <v>0</v>
      </c>
      <c r="J24" s="19"/>
    </row>
    <row r="25" spans="1:10" ht="27">
      <c r="A25" s="60">
        <v>18</v>
      </c>
      <c r="B25" s="55">
        <f>'10 wk Combined AVG'!B19</f>
        <v>0</v>
      </c>
      <c r="C25" s="84">
        <f>'10 wk Combined AVG'!H19</f>
        <v>0</v>
      </c>
      <c r="D25" s="84"/>
      <c r="E25" s="17"/>
      <c r="F25" s="17">
        <f>('10 wk Combined AVG'!F19+'10 wk Combined AVG'!G19+'10 wk Combined AVG'!H19)/3</f>
        <v>0</v>
      </c>
      <c r="G25" s="17"/>
      <c r="H25" s="17"/>
      <c r="I25" s="17">
        <f>F25+H25</f>
        <v>0</v>
      </c>
      <c r="J25" s="45"/>
    </row>
    <row r="26" spans="1:10" ht="27">
      <c r="A26" s="59">
        <v>19</v>
      </c>
      <c r="B26" s="61">
        <v>0</v>
      </c>
      <c r="C26" s="83">
        <f>'10 wk Combined AVG'!H20</f>
        <v>0</v>
      </c>
      <c r="D26" s="83"/>
      <c r="E26" s="15"/>
      <c r="F26" s="15">
        <f>('10 wk Combined AVG'!F20+'10 wk Combined AVG'!G20+'10 wk Combined AVG'!H20)/3</f>
        <v>0</v>
      </c>
      <c r="G26" s="15"/>
      <c r="H26" s="15"/>
      <c r="I26" s="15">
        <f>F26+H26</f>
        <v>0</v>
      </c>
      <c r="J26" s="19"/>
    </row>
    <row r="27" spans="1:10" ht="27">
      <c r="A27" s="60">
        <v>20</v>
      </c>
      <c r="B27" s="55">
        <f>'10 wk Combined AVG'!B21</f>
        <v>0</v>
      </c>
      <c r="C27" s="84">
        <f>'10 wk Combined AVG'!H21</f>
        <v>0</v>
      </c>
      <c r="D27" s="84"/>
      <c r="E27" s="17"/>
      <c r="F27" s="17">
        <f>('10 wk Combined AVG'!F21+'10 wk Combined AVG'!G21+'10 wk Combined AVG'!H21)/3</f>
        <v>0</v>
      </c>
      <c r="G27" s="17"/>
      <c r="H27" s="17"/>
      <c r="I27" s="17">
        <f>F27+H27</f>
        <v>0</v>
      </c>
      <c r="J27" s="45"/>
    </row>
  </sheetData>
  <sheetProtection/>
  <mergeCells count="22">
    <mergeCell ref="C27:D27"/>
    <mergeCell ref="C23:D23"/>
    <mergeCell ref="C24:D24"/>
    <mergeCell ref="C25:D25"/>
    <mergeCell ref="C26:D26"/>
    <mergeCell ref="C9:D9"/>
    <mergeCell ref="C10:D10"/>
    <mergeCell ref="C15:D15"/>
    <mergeCell ref="C11:D11"/>
    <mergeCell ref="C12:D12"/>
    <mergeCell ref="C21:D21"/>
    <mergeCell ref="C22:D22"/>
    <mergeCell ref="C16:D16"/>
    <mergeCell ref="C17:D17"/>
    <mergeCell ref="C18:D18"/>
    <mergeCell ref="C19:D19"/>
    <mergeCell ref="C7:D7"/>
    <mergeCell ref="C8:D8"/>
    <mergeCell ref="C13:D13"/>
    <mergeCell ref="C14:D14"/>
    <mergeCell ref="E7:F7"/>
    <mergeCell ref="C20:D20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K27"/>
  <sheetViews>
    <sheetView zoomScale="70" zoomScaleNormal="70" zoomScalePageLayoutView="0" workbookViewId="0" topLeftCell="A1">
      <selection activeCell="J14" sqref="J14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21" customFormat="1" ht="25.5">
      <c r="A7" s="37"/>
      <c r="B7" s="18" t="s">
        <v>0</v>
      </c>
      <c r="C7" s="87" t="s">
        <v>7</v>
      </c>
      <c r="D7" s="88"/>
      <c r="E7" s="87" t="s">
        <v>26</v>
      </c>
      <c r="F7" s="88"/>
      <c r="G7" s="19" t="s">
        <v>13</v>
      </c>
      <c r="H7" s="19" t="s">
        <v>14</v>
      </c>
      <c r="I7" s="20" t="s">
        <v>17</v>
      </c>
      <c r="J7" s="19" t="s">
        <v>16</v>
      </c>
    </row>
    <row r="8" spans="1:10" s="21" customFormat="1" ht="25.5">
      <c r="A8" s="37">
        <v>1</v>
      </c>
      <c r="B8" s="7" t="str">
        <f>'10 wk Combined AVG'!B2</f>
        <v>Randy Silva</v>
      </c>
      <c r="C8" s="85">
        <f>'10 wk Combined AVG'!I2</f>
        <v>238</v>
      </c>
      <c r="D8" s="86"/>
      <c r="E8" s="15"/>
      <c r="F8" s="15">
        <f>('10 wk Combined AVG'!G2+'10 wk Combined AVG'!H2+'10 wk Combined AVG'!I2)/3</f>
        <v>240</v>
      </c>
      <c r="G8" s="15"/>
      <c r="H8" s="16"/>
      <c r="I8" s="16">
        <f aca="true" t="shared" si="0" ref="I8:I13">SUM(F8+H8)</f>
        <v>240</v>
      </c>
      <c r="J8" s="19" t="s">
        <v>36</v>
      </c>
    </row>
    <row r="9" spans="1:10" s="21" customFormat="1" ht="25.5">
      <c r="A9" s="44">
        <v>2</v>
      </c>
      <c r="B9" s="8" t="str">
        <f>'10 wk Combined AVG'!B3</f>
        <v>Ryan Ryba</v>
      </c>
      <c r="C9" s="80">
        <f>'10 wk Combined AVG'!I3</f>
        <v>146</v>
      </c>
      <c r="D9" s="81"/>
      <c r="E9" s="17"/>
      <c r="F9" s="17">
        <f>('10 wk Combined AVG'!G3+'10 wk Combined AVG'!H3+'10 wk Combined AVG'!I3)/3</f>
        <v>147</v>
      </c>
      <c r="G9" s="66"/>
      <c r="H9" s="66"/>
      <c r="I9" s="66">
        <f t="shared" si="0"/>
        <v>147</v>
      </c>
      <c r="J9" s="45" t="s">
        <v>39</v>
      </c>
    </row>
    <row r="10" spans="1:10" s="21" customFormat="1" ht="25.5">
      <c r="A10" s="37">
        <v>3</v>
      </c>
      <c r="B10" s="7" t="str">
        <f>'10 wk Combined AVG'!B4</f>
        <v>Brandon Kisner</v>
      </c>
      <c r="C10" s="85">
        <f>'10 wk Combined AVG'!I4</f>
        <v>205</v>
      </c>
      <c r="D10" s="86"/>
      <c r="E10" s="15"/>
      <c r="F10" s="15">
        <f>('10 wk Combined AVG'!G4+'10 wk Combined AVG'!H4+'10 wk Combined AVG'!I4)/3</f>
        <v>207.66666666666666</v>
      </c>
      <c r="G10" s="15"/>
      <c r="H10" s="16"/>
      <c r="I10" s="16">
        <f t="shared" si="0"/>
        <v>207.66666666666666</v>
      </c>
      <c r="J10" s="19" t="s">
        <v>38</v>
      </c>
    </row>
    <row r="11" spans="1:10" s="21" customFormat="1" ht="25.5">
      <c r="A11" s="44">
        <v>4</v>
      </c>
      <c r="B11" s="8" t="str">
        <f>'10 wk Combined AVG'!B5</f>
        <v>Lance Stewart</v>
      </c>
      <c r="C11" s="80">
        <f>'10 wk Combined AVG'!I5</f>
        <v>247</v>
      </c>
      <c r="D11" s="81"/>
      <c r="E11" s="17"/>
      <c r="F11" s="17">
        <f>('10 wk Combined AVG'!G5+'10 wk Combined AVG'!H5+'10 wk Combined AVG'!I5)/3</f>
        <v>234</v>
      </c>
      <c r="G11" s="66"/>
      <c r="H11" s="66"/>
      <c r="I11" s="66">
        <f t="shared" si="0"/>
        <v>234</v>
      </c>
      <c r="J11" s="45" t="s">
        <v>37</v>
      </c>
    </row>
    <row r="12" spans="1:10" s="21" customFormat="1" ht="25.5">
      <c r="A12" s="37">
        <v>5</v>
      </c>
      <c r="B12" s="7" t="str">
        <f>'10 wk Combined AVG'!B6</f>
        <v>Terry Lovett</v>
      </c>
      <c r="C12" s="85">
        <f>'10 wk Combined AVG'!I6</f>
        <v>125</v>
      </c>
      <c r="D12" s="86"/>
      <c r="E12" s="15"/>
      <c r="F12" s="15">
        <f>('10 wk Combined AVG'!G6+'10 wk Combined AVG'!H6+'10 wk Combined AVG'!I6)/3</f>
        <v>98</v>
      </c>
      <c r="G12" s="15"/>
      <c r="H12" s="16"/>
      <c r="I12" s="16">
        <f t="shared" si="0"/>
        <v>98</v>
      </c>
      <c r="J12" s="19" t="s">
        <v>42</v>
      </c>
    </row>
    <row r="13" spans="1:10" s="21" customFormat="1" ht="25.5">
      <c r="A13" s="44">
        <v>6</v>
      </c>
      <c r="B13" s="8" t="str">
        <f>'10 wk Combined AVG'!B7</f>
        <v>Zach Groff</v>
      </c>
      <c r="C13" s="80">
        <f>'10 wk Combined AVG'!I7</f>
        <v>43</v>
      </c>
      <c r="D13" s="81"/>
      <c r="E13" s="17"/>
      <c r="F13" s="17">
        <f>('10 wk Combined AVG'!G7+'10 wk Combined AVG'!H7+'10 wk Combined AVG'!I7)/3</f>
        <v>51.333333333333336</v>
      </c>
      <c r="G13" s="66"/>
      <c r="H13" s="66"/>
      <c r="I13" s="66">
        <f t="shared" si="0"/>
        <v>51.333333333333336</v>
      </c>
      <c r="J13" s="45" t="s">
        <v>43</v>
      </c>
    </row>
    <row r="14" spans="1:10" s="21" customFormat="1" ht="25.5">
      <c r="A14" s="37">
        <v>7</v>
      </c>
      <c r="B14" s="7">
        <f>'10 wk Combined AVG'!B8</f>
        <v>0</v>
      </c>
      <c r="C14" s="85">
        <f>'10 wk Combined AVG'!I8</f>
        <v>0</v>
      </c>
      <c r="D14" s="86"/>
      <c r="E14" s="15"/>
      <c r="F14" s="15">
        <f>('10 wk Combined AVG'!G8+'10 wk Combined AVG'!H8+'10 wk Combined AVG'!I8)/3</f>
        <v>0</v>
      </c>
      <c r="G14" s="15"/>
      <c r="H14" s="16"/>
      <c r="I14" s="16">
        <f aca="true" t="shared" si="1" ref="I14:I22">F14</f>
        <v>0</v>
      </c>
      <c r="J14" s="19"/>
    </row>
    <row r="15" spans="1:10" s="21" customFormat="1" ht="25.5">
      <c r="A15" s="44">
        <v>8</v>
      </c>
      <c r="B15" s="8">
        <f>'10 wk Combined AVG'!B9</f>
        <v>0</v>
      </c>
      <c r="C15" s="80">
        <f>'10 wk Combined AVG'!I9</f>
        <v>0</v>
      </c>
      <c r="D15" s="81"/>
      <c r="E15" s="17"/>
      <c r="F15" s="17">
        <f>('10 wk Combined AVG'!G9+'10 wk Combined AVG'!H9+'10 wk Combined AVG'!I9)/3</f>
        <v>0</v>
      </c>
      <c r="G15" s="17"/>
      <c r="H15" s="17"/>
      <c r="I15" s="17">
        <f t="shared" si="1"/>
        <v>0</v>
      </c>
      <c r="J15" s="45"/>
    </row>
    <row r="16" spans="1:10" s="21" customFormat="1" ht="25.5">
      <c r="A16" s="37">
        <v>9</v>
      </c>
      <c r="B16" s="7">
        <f>'10 wk Combined AVG'!B10</f>
        <v>0</v>
      </c>
      <c r="C16" s="85">
        <f>'10 wk Combined AVG'!I10</f>
        <v>0</v>
      </c>
      <c r="D16" s="86"/>
      <c r="E16" s="15"/>
      <c r="F16" s="15">
        <f>('10 wk Combined AVG'!G10+'10 wk Combined AVG'!H10+'10 wk Combined AVG'!I10)/3</f>
        <v>0</v>
      </c>
      <c r="G16" s="15"/>
      <c r="H16" s="16"/>
      <c r="I16" s="16">
        <f t="shared" si="1"/>
        <v>0</v>
      </c>
      <c r="J16" s="19"/>
    </row>
    <row r="17" spans="1:10" s="21" customFormat="1" ht="25.5">
      <c r="A17" s="44">
        <v>10</v>
      </c>
      <c r="B17" s="8">
        <f>'10 wk Combined AVG'!B11</f>
        <v>0</v>
      </c>
      <c r="C17" s="80">
        <f>'10 wk Combined AVG'!I11</f>
        <v>0</v>
      </c>
      <c r="D17" s="81"/>
      <c r="E17" s="17"/>
      <c r="F17" s="17">
        <f>('10 wk Combined AVG'!G11+'10 wk Combined AVG'!H11+'10 wk Combined AVG'!I11)/3</f>
        <v>0</v>
      </c>
      <c r="G17" s="17"/>
      <c r="H17" s="17"/>
      <c r="I17" s="17">
        <f t="shared" si="1"/>
        <v>0</v>
      </c>
      <c r="J17" s="45"/>
    </row>
    <row r="18" spans="1:10" s="21" customFormat="1" ht="25.5">
      <c r="A18" s="37">
        <v>11</v>
      </c>
      <c r="B18" s="7">
        <f>'10 wk Combined AVG'!B12</f>
        <v>0</v>
      </c>
      <c r="C18" s="85">
        <f>'10 wk Combined AVG'!I12</f>
        <v>0</v>
      </c>
      <c r="D18" s="86"/>
      <c r="E18" s="15"/>
      <c r="F18" s="15">
        <f>('10 wk Combined AVG'!G12+'10 wk Combined AVG'!H12+'10 wk Combined AVG'!I12)/3</f>
        <v>0</v>
      </c>
      <c r="G18" s="15"/>
      <c r="H18" s="16"/>
      <c r="I18" s="16">
        <f t="shared" si="1"/>
        <v>0</v>
      </c>
      <c r="J18" s="19"/>
    </row>
    <row r="19" spans="1:10" s="21" customFormat="1" ht="25.5">
      <c r="A19" s="44">
        <v>12</v>
      </c>
      <c r="B19" s="8">
        <f>'10 wk Combined AVG'!B13</f>
        <v>0</v>
      </c>
      <c r="C19" s="80">
        <f>'10 wk Combined AVG'!I13</f>
        <v>0</v>
      </c>
      <c r="D19" s="81"/>
      <c r="E19" s="17"/>
      <c r="F19" s="17">
        <f>('10 wk Combined AVG'!G13+'10 wk Combined AVG'!H13+'10 wk Combined AVG'!I13)/3</f>
        <v>0</v>
      </c>
      <c r="G19" s="17"/>
      <c r="H19" s="17"/>
      <c r="I19" s="17">
        <f t="shared" si="1"/>
        <v>0</v>
      </c>
      <c r="J19" s="45"/>
    </row>
    <row r="20" spans="1:10" s="21" customFormat="1" ht="25.5">
      <c r="A20" s="37">
        <v>13</v>
      </c>
      <c r="B20" s="7">
        <f>'10 wk Combined AVG'!B14</f>
        <v>0</v>
      </c>
      <c r="C20" s="85">
        <f>'10 wk Combined AVG'!I14</f>
        <v>0</v>
      </c>
      <c r="D20" s="86"/>
      <c r="E20" s="15"/>
      <c r="F20" s="15">
        <f>('10 wk Combined AVG'!G14+'10 wk Combined AVG'!H14+'10 wk Combined AVG'!I14)/3</f>
        <v>0</v>
      </c>
      <c r="G20" s="15"/>
      <c r="H20" s="16"/>
      <c r="I20" s="16">
        <f t="shared" si="1"/>
        <v>0</v>
      </c>
      <c r="J20" s="19"/>
    </row>
    <row r="21" spans="1:10" s="21" customFormat="1" ht="25.5">
      <c r="A21" s="44">
        <v>14</v>
      </c>
      <c r="B21" s="8">
        <f>'10 wk Combined AVG'!B15</f>
        <v>0</v>
      </c>
      <c r="C21" s="80">
        <f>'10 wk Combined AVG'!I15</f>
        <v>0</v>
      </c>
      <c r="D21" s="81"/>
      <c r="E21" s="17"/>
      <c r="F21" s="17">
        <f>('10 wk Combined AVG'!G15+'10 wk Combined AVG'!H15+'10 wk Combined AVG'!I15)/3</f>
        <v>0</v>
      </c>
      <c r="G21" s="17"/>
      <c r="H21" s="17"/>
      <c r="I21" s="17">
        <f t="shared" si="1"/>
        <v>0</v>
      </c>
      <c r="J21" s="45"/>
    </row>
    <row r="22" spans="1:10" s="21" customFormat="1" ht="25.5">
      <c r="A22" s="37">
        <v>15</v>
      </c>
      <c r="B22" s="7">
        <f>'10 wk Combined AVG'!B16</f>
        <v>0</v>
      </c>
      <c r="C22" s="85">
        <f>'10 wk Combined AVG'!I16</f>
        <v>0</v>
      </c>
      <c r="D22" s="86"/>
      <c r="E22" s="15"/>
      <c r="F22" s="15">
        <f>('10 wk Combined AVG'!G16+'10 wk Combined AVG'!H16+'10 wk Combined AVG'!I16)/3</f>
        <v>0</v>
      </c>
      <c r="G22" s="15"/>
      <c r="H22" s="16"/>
      <c r="I22" s="16">
        <f t="shared" si="1"/>
        <v>0</v>
      </c>
      <c r="J22" s="19"/>
    </row>
    <row r="23" spans="1:10" ht="27">
      <c r="A23" s="44">
        <v>16</v>
      </c>
      <c r="B23" s="55">
        <f>'10 wk Combined AVG'!B17</f>
        <v>0</v>
      </c>
      <c r="C23" s="84">
        <f>'10 wk Combined AVG'!I17</f>
        <v>0</v>
      </c>
      <c r="D23" s="84"/>
      <c r="E23" s="17"/>
      <c r="F23" s="17">
        <f>('10 wk Combined AVG'!G17+'10 wk Combined AVG'!H17+'10 wk Combined AVG'!I17)/3</f>
        <v>0</v>
      </c>
      <c r="G23" s="17"/>
      <c r="H23" s="17"/>
      <c r="I23" s="17">
        <f>F23+H23</f>
        <v>0</v>
      </c>
      <c r="J23" s="45"/>
    </row>
    <row r="24" spans="1:10" ht="27">
      <c r="A24" s="64">
        <v>17</v>
      </c>
      <c r="B24" s="61">
        <f>'10 wk Combined AVG'!B18</f>
        <v>0</v>
      </c>
      <c r="C24" s="83">
        <f>'10 wk Combined AVG'!I18</f>
        <v>0</v>
      </c>
      <c r="D24" s="83"/>
      <c r="E24" s="15"/>
      <c r="F24" s="15">
        <f>('10 wk Combined AVG'!G18+'10 wk Combined AVG'!H18+'10 wk Combined AVG'!I18)/3</f>
        <v>0</v>
      </c>
      <c r="G24" s="15"/>
      <c r="H24" s="15"/>
      <c r="I24" s="15">
        <f>F24+H24</f>
        <v>0</v>
      </c>
      <c r="J24" s="19"/>
    </row>
    <row r="25" spans="1:10" ht="27">
      <c r="A25" s="65">
        <v>18</v>
      </c>
      <c r="B25" s="55">
        <f>'10 wk Combined AVG'!B19</f>
        <v>0</v>
      </c>
      <c r="C25" s="84">
        <f>'10 wk Combined AVG'!I19</f>
        <v>0</v>
      </c>
      <c r="D25" s="84"/>
      <c r="E25" s="17"/>
      <c r="F25" s="17">
        <f>('10 wk Combined AVG'!G19+'10 wk Combined AVG'!H19+'10 wk Combined AVG'!I19)/3</f>
        <v>0</v>
      </c>
      <c r="G25" s="17"/>
      <c r="H25" s="17"/>
      <c r="I25" s="17">
        <f>F25+H25</f>
        <v>0</v>
      </c>
      <c r="J25" s="45"/>
    </row>
    <row r="26" spans="1:10" ht="27">
      <c r="A26" s="64">
        <v>19</v>
      </c>
      <c r="B26" s="61">
        <v>0</v>
      </c>
      <c r="C26" s="83">
        <f>'10 wk Combined AVG'!I20</f>
        <v>0</v>
      </c>
      <c r="D26" s="83"/>
      <c r="E26" s="15"/>
      <c r="F26" s="15">
        <f>('10 wk Combined AVG'!G20+'10 wk Combined AVG'!H20+'10 wk Combined AVG'!I20)/3</f>
        <v>0</v>
      </c>
      <c r="G26" s="15"/>
      <c r="H26" s="15"/>
      <c r="I26" s="15">
        <f>F26+H26</f>
        <v>0</v>
      </c>
      <c r="J26" s="19"/>
    </row>
    <row r="27" spans="1:10" ht="27">
      <c r="A27" s="65">
        <v>20</v>
      </c>
      <c r="B27" s="55">
        <f>'10 wk Combined AVG'!B21</f>
        <v>0</v>
      </c>
      <c r="C27" s="84">
        <f>'10 wk Combined AVG'!I21</f>
        <v>0</v>
      </c>
      <c r="D27" s="84"/>
      <c r="E27" s="17"/>
      <c r="F27" s="17">
        <f>('10 wk Combined AVG'!G21+'10 wk Combined AVG'!H21+'10 wk Combined AVG'!I21)/3</f>
        <v>0</v>
      </c>
      <c r="G27" s="17"/>
      <c r="H27" s="17"/>
      <c r="I27" s="17">
        <f>F27+H27</f>
        <v>0</v>
      </c>
      <c r="J27" s="45"/>
    </row>
  </sheetData>
  <sheetProtection/>
  <mergeCells count="22">
    <mergeCell ref="C27:D27"/>
    <mergeCell ref="C23:D23"/>
    <mergeCell ref="C24:D24"/>
    <mergeCell ref="C25:D25"/>
    <mergeCell ref="C26:D26"/>
    <mergeCell ref="C9:D9"/>
    <mergeCell ref="C10:D10"/>
    <mergeCell ref="C15:D15"/>
    <mergeCell ref="C11:D11"/>
    <mergeCell ref="C12:D12"/>
    <mergeCell ref="C21:D21"/>
    <mergeCell ref="C22:D22"/>
    <mergeCell ref="C16:D16"/>
    <mergeCell ref="C17:D17"/>
    <mergeCell ref="C18:D18"/>
    <mergeCell ref="C19:D19"/>
    <mergeCell ref="C7:D7"/>
    <mergeCell ref="C8:D8"/>
    <mergeCell ref="C13:D13"/>
    <mergeCell ref="C14:D14"/>
    <mergeCell ref="E7:F7"/>
    <mergeCell ref="C20:D20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K27"/>
  <sheetViews>
    <sheetView zoomScale="60" zoomScaleNormal="60" zoomScalePageLayoutView="0" workbookViewId="0" topLeftCell="A1">
      <selection activeCell="A7" sqref="A7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21" customFormat="1" ht="25.5">
      <c r="A7" s="37"/>
      <c r="B7" s="18" t="s">
        <v>0</v>
      </c>
      <c r="C7" s="87" t="s">
        <v>8</v>
      </c>
      <c r="D7" s="88"/>
      <c r="E7" s="87" t="s">
        <v>27</v>
      </c>
      <c r="F7" s="88"/>
      <c r="G7" s="19" t="s">
        <v>13</v>
      </c>
      <c r="H7" s="19" t="s">
        <v>14</v>
      </c>
      <c r="I7" s="20" t="s">
        <v>17</v>
      </c>
      <c r="J7" s="19" t="s">
        <v>16</v>
      </c>
    </row>
    <row r="8" spans="1:10" s="21" customFormat="1" ht="25.5">
      <c r="A8" s="37">
        <v>1</v>
      </c>
      <c r="B8" s="7" t="str">
        <f>'10 wk Combined AVG'!B2</f>
        <v>Randy Silva</v>
      </c>
      <c r="C8" s="85">
        <f>'10 wk Combined AVG'!J2</f>
        <v>239</v>
      </c>
      <c r="D8" s="86"/>
      <c r="E8" s="15"/>
      <c r="F8" s="15">
        <f>('10 wk Combined AVG'!H2+'10 wk Combined AVG'!I2+'10 wk Combined AVG'!J2)/3</f>
        <v>237.66666666666666</v>
      </c>
      <c r="G8" s="15"/>
      <c r="H8" s="16"/>
      <c r="I8" s="16">
        <f aca="true" t="shared" si="0" ref="I8:I13">F8+H8</f>
        <v>237.66666666666666</v>
      </c>
      <c r="J8" s="19" t="s">
        <v>36</v>
      </c>
    </row>
    <row r="9" spans="1:10" s="21" customFormat="1" ht="25.5">
      <c r="A9" s="44">
        <v>2</v>
      </c>
      <c r="B9" s="8" t="str">
        <f>'10 wk Combined AVG'!B3</f>
        <v>Ryan Ryba</v>
      </c>
      <c r="C9" s="80">
        <f>'10 wk Combined AVG'!J3</f>
        <v>187</v>
      </c>
      <c r="D9" s="81"/>
      <c r="E9" s="17"/>
      <c r="F9" s="17">
        <f>('10 wk Combined AVG'!H3+'10 wk Combined AVG'!I3+'10 wk Combined AVG'!J3)/3</f>
        <v>158.33333333333334</v>
      </c>
      <c r="G9" s="66"/>
      <c r="H9" s="66"/>
      <c r="I9" s="66">
        <f t="shared" si="0"/>
        <v>158.33333333333334</v>
      </c>
      <c r="J9" s="45" t="s">
        <v>39</v>
      </c>
    </row>
    <row r="10" spans="1:10" s="21" customFormat="1" ht="25.5">
      <c r="A10" s="37">
        <v>3</v>
      </c>
      <c r="B10" s="7" t="str">
        <f>'10 wk Combined AVG'!B4</f>
        <v>Brandon Kisner</v>
      </c>
      <c r="C10" s="85">
        <f>'10 wk Combined AVG'!J4</f>
        <v>218</v>
      </c>
      <c r="D10" s="86"/>
      <c r="E10" s="15"/>
      <c r="F10" s="15">
        <f>('10 wk Combined AVG'!H4+'10 wk Combined AVG'!I4+'10 wk Combined AVG'!J4)/3</f>
        <v>206</v>
      </c>
      <c r="G10" s="15"/>
      <c r="H10" s="16"/>
      <c r="I10" s="16">
        <f t="shared" si="0"/>
        <v>206</v>
      </c>
      <c r="J10" s="19" t="s">
        <v>38</v>
      </c>
    </row>
    <row r="11" spans="1:10" s="21" customFormat="1" ht="25.5">
      <c r="A11" s="44">
        <v>4</v>
      </c>
      <c r="B11" s="8" t="str">
        <f>'10 wk Combined AVG'!B5</f>
        <v>Lance Stewart</v>
      </c>
      <c r="C11" s="80">
        <f>'10 wk Combined AVG'!J5</f>
        <v>213</v>
      </c>
      <c r="D11" s="81"/>
      <c r="E11" s="17"/>
      <c r="F11" s="17">
        <f>('10 wk Combined AVG'!H5+'10 wk Combined AVG'!I5+'10 wk Combined AVG'!J5)/3</f>
        <v>234.33333333333334</v>
      </c>
      <c r="G11" s="66"/>
      <c r="H11" s="66"/>
      <c r="I11" s="66">
        <f t="shared" si="0"/>
        <v>234.33333333333334</v>
      </c>
      <c r="J11" s="45" t="s">
        <v>37</v>
      </c>
    </row>
    <row r="12" spans="1:10" s="21" customFormat="1" ht="25.5">
      <c r="A12" s="37">
        <v>5</v>
      </c>
      <c r="B12" s="7" t="str">
        <f>'10 wk Combined AVG'!B6</f>
        <v>Terry Lovett</v>
      </c>
      <c r="C12" s="85">
        <f>'10 wk Combined AVG'!J6</f>
        <v>107</v>
      </c>
      <c r="D12" s="86"/>
      <c r="E12" s="15"/>
      <c r="F12" s="15">
        <f>('10 wk Combined AVG'!H6+'10 wk Combined AVG'!I6+'10 wk Combined AVG'!J6)/3</f>
        <v>101.66666666666667</v>
      </c>
      <c r="G12" s="15"/>
      <c r="H12" s="16"/>
      <c r="I12" s="16">
        <f t="shared" si="0"/>
        <v>101.66666666666667</v>
      </c>
      <c r="J12" s="19" t="s">
        <v>42</v>
      </c>
    </row>
    <row r="13" spans="1:10" s="21" customFormat="1" ht="25.5">
      <c r="A13" s="44">
        <v>6</v>
      </c>
      <c r="B13" s="8" t="str">
        <f>'10 wk Combined AVG'!B7</f>
        <v>Zach Groff</v>
      </c>
      <c r="C13" s="80">
        <f>'10 wk Combined AVG'!J7</f>
        <v>54</v>
      </c>
      <c r="D13" s="81"/>
      <c r="E13" s="17"/>
      <c r="F13" s="17">
        <f>('10 wk Combined AVG'!H7+'10 wk Combined AVG'!I7+'10 wk Combined AVG'!J7)/3</f>
        <v>51.333333333333336</v>
      </c>
      <c r="G13" s="66"/>
      <c r="H13" s="66"/>
      <c r="I13" s="66">
        <f t="shared" si="0"/>
        <v>51.333333333333336</v>
      </c>
      <c r="J13" s="45" t="s">
        <v>43</v>
      </c>
    </row>
    <row r="14" spans="1:10" s="21" customFormat="1" ht="25.5">
      <c r="A14" s="37">
        <v>7</v>
      </c>
      <c r="B14" s="7">
        <f>'10 wk Combined AVG'!B8</f>
        <v>0</v>
      </c>
      <c r="C14" s="85">
        <f>'10 wk Combined AVG'!J8</f>
        <v>0</v>
      </c>
      <c r="D14" s="86"/>
      <c r="E14" s="15"/>
      <c r="F14" s="15">
        <f>('10 wk Combined AVG'!H8+'10 wk Combined AVG'!I8+'10 wk Combined AVG'!J8)/3</f>
        <v>0</v>
      </c>
      <c r="G14" s="15"/>
      <c r="H14" s="16"/>
      <c r="I14" s="16">
        <f aca="true" t="shared" si="1" ref="I14:I22">F14</f>
        <v>0</v>
      </c>
      <c r="J14" s="19"/>
    </row>
    <row r="15" spans="1:10" s="21" customFormat="1" ht="25.5">
      <c r="A15" s="44">
        <v>8</v>
      </c>
      <c r="B15" s="8">
        <f>'10 wk Combined AVG'!B9</f>
        <v>0</v>
      </c>
      <c r="C15" s="80">
        <f>'10 wk Combined AVG'!J9</f>
        <v>0</v>
      </c>
      <c r="D15" s="81"/>
      <c r="E15" s="17"/>
      <c r="F15" s="17">
        <f>('10 wk Combined AVG'!H9+'10 wk Combined AVG'!I9+'10 wk Combined AVG'!J9)/3</f>
        <v>0</v>
      </c>
      <c r="G15" s="17"/>
      <c r="H15" s="17"/>
      <c r="I15" s="17">
        <f t="shared" si="1"/>
        <v>0</v>
      </c>
      <c r="J15" s="45"/>
    </row>
    <row r="16" spans="1:10" s="21" customFormat="1" ht="25.5">
      <c r="A16" s="37">
        <v>9</v>
      </c>
      <c r="B16" s="7">
        <f>'10 wk Combined AVG'!B10</f>
        <v>0</v>
      </c>
      <c r="C16" s="85">
        <f>'10 wk Combined AVG'!J10</f>
        <v>0</v>
      </c>
      <c r="D16" s="86"/>
      <c r="E16" s="15"/>
      <c r="F16" s="15">
        <f>('10 wk Combined AVG'!H10+'10 wk Combined AVG'!I10+'10 wk Combined AVG'!J10)/3</f>
        <v>0</v>
      </c>
      <c r="G16" s="15"/>
      <c r="H16" s="16"/>
      <c r="I16" s="16">
        <f t="shared" si="1"/>
        <v>0</v>
      </c>
      <c r="J16" s="19"/>
    </row>
    <row r="17" spans="1:11" s="21" customFormat="1" ht="25.5">
      <c r="A17" s="44">
        <v>10</v>
      </c>
      <c r="B17" s="8">
        <f>'10 wk Combined AVG'!B11</f>
        <v>0</v>
      </c>
      <c r="C17" s="80">
        <f>'10 wk Combined AVG'!J11</f>
        <v>0</v>
      </c>
      <c r="D17" s="81"/>
      <c r="E17" s="17"/>
      <c r="F17" s="17">
        <f>('10 wk Combined AVG'!H11+'10 wk Combined AVG'!I11+'10 wk Combined AVG'!J11)/3</f>
        <v>0</v>
      </c>
      <c r="G17" s="17"/>
      <c r="H17" s="17"/>
      <c r="I17" s="17">
        <f t="shared" si="1"/>
        <v>0</v>
      </c>
      <c r="J17" s="45"/>
      <c r="K17" s="21" t="s">
        <v>31</v>
      </c>
    </row>
    <row r="18" spans="1:10" s="21" customFormat="1" ht="25.5">
      <c r="A18" s="37">
        <v>11</v>
      </c>
      <c r="B18" s="7">
        <f>'10 wk Combined AVG'!B12</f>
        <v>0</v>
      </c>
      <c r="C18" s="85">
        <f>'10 wk Combined AVG'!J12</f>
        <v>0</v>
      </c>
      <c r="D18" s="86"/>
      <c r="E18" s="15"/>
      <c r="F18" s="15">
        <f>('10 wk Combined AVG'!H12+'10 wk Combined AVG'!I12+'10 wk Combined AVG'!J12)/3</f>
        <v>0</v>
      </c>
      <c r="G18" s="15"/>
      <c r="H18" s="16"/>
      <c r="I18" s="16">
        <f t="shared" si="1"/>
        <v>0</v>
      </c>
      <c r="J18" s="19"/>
    </row>
    <row r="19" spans="1:10" s="21" customFormat="1" ht="25.5">
      <c r="A19" s="44">
        <v>12</v>
      </c>
      <c r="B19" s="8">
        <f>'10 wk Combined AVG'!B13</f>
        <v>0</v>
      </c>
      <c r="C19" s="80">
        <f>'10 wk Combined AVG'!J13</f>
        <v>0</v>
      </c>
      <c r="D19" s="81"/>
      <c r="E19" s="17"/>
      <c r="F19" s="17">
        <f>('10 wk Combined AVG'!H13+'10 wk Combined AVG'!I13+'10 wk Combined AVG'!J13)/3</f>
        <v>0</v>
      </c>
      <c r="G19" s="17"/>
      <c r="H19" s="17"/>
      <c r="I19" s="17">
        <f t="shared" si="1"/>
        <v>0</v>
      </c>
      <c r="J19" s="45"/>
    </row>
    <row r="20" spans="1:10" s="21" customFormat="1" ht="25.5">
      <c r="A20" s="37">
        <v>13</v>
      </c>
      <c r="B20" s="7">
        <f>'10 wk Combined AVG'!B14</f>
        <v>0</v>
      </c>
      <c r="C20" s="85">
        <f>'10 wk Combined AVG'!J14</f>
        <v>0</v>
      </c>
      <c r="D20" s="86"/>
      <c r="E20" s="15"/>
      <c r="F20" s="15">
        <f>('10 wk Combined AVG'!H14+'10 wk Combined AVG'!I14+'10 wk Combined AVG'!J14)/3</f>
        <v>0</v>
      </c>
      <c r="G20" s="15"/>
      <c r="H20" s="16"/>
      <c r="I20" s="16">
        <f t="shared" si="1"/>
        <v>0</v>
      </c>
      <c r="J20" s="19"/>
    </row>
    <row r="21" spans="1:10" s="21" customFormat="1" ht="25.5">
      <c r="A21" s="44">
        <v>14</v>
      </c>
      <c r="B21" s="8">
        <f>'10 wk Combined AVG'!B15</f>
        <v>0</v>
      </c>
      <c r="C21" s="80">
        <f>'10 wk Combined AVG'!J15</f>
        <v>0</v>
      </c>
      <c r="D21" s="81"/>
      <c r="E21" s="17"/>
      <c r="F21" s="17">
        <f>('10 wk Combined AVG'!H15+'10 wk Combined AVG'!I15+'10 wk Combined AVG'!J15)/3</f>
        <v>0</v>
      </c>
      <c r="G21" s="17"/>
      <c r="H21" s="17"/>
      <c r="I21" s="17">
        <f t="shared" si="1"/>
        <v>0</v>
      </c>
      <c r="J21" s="45"/>
    </row>
    <row r="22" spans="1:10" ht="25.5">
      <c r="A22" s="37">
        <v>15</v>
      </c>
      <c r="B22" s="7">
        <f>'10 wk Combined AVG'!B16</f>
        <v>0</v>
      </c>
      <c r="C22" s="83">
        <f>'10 wk Combined AVG'!J16</f>
        <v>0</v>
      </c>
      <c r="D22" s="83"/>
      <c r="E22" s="47"/>
      <c r="F22" s="15">
        <f>('10 wk Combined AVG'!H16+'10 wk Combined AVG'!I16+'10 wk Combined AVG'!J16)/3</f>
        <v>0</v>
      </c>
      <c r="G22" s="47"/>
      <c r="H22" s="48"/>
      <c r="I22" s="16">
        <f t="shared" si="1"/>
        <v>0</v>
      </c>
      <c r="J22" s="19"/>
    </row>
    <row r="23" spans="1:10" ht="27">
      <c r="A23" s="44">
        <v>16</v>
      </c>
      <c r="B23" s="55">
        <f>'10 wk Combined AVG'!B17</f>
        <v>0</v>
      </c>
      <c r="C23" s="84">
        <f>'10 wk Combined AVG'!J17</f>
        <v>0</v>
      </c>
      <c r="D23" s="84"/>
      <c r="E23" s="17"/>
      <c r="F23" s="17">
        <f>('10 wk Combined AVG'!H17+'10 wk Combined AVG'!I17+'10 wk Combined AVG'!J17)/3</f>
        <v>0</v>
      </c>
      <c r="G23" s="17"/>
      <c r="H23" s="17"/>
      <c r="I23" s="17">
        <f>F23+H23</f>
        <v>0</v>
      </c>
      <c r="J23" s="45"/>
    </row>
    <row r="24" spans="1:10" ht="27">
      <c r="A24" s="59">
        <v>17</v>
      </c>
      <c r="B24" s="61">
        <f>'10 wk Combined AVG'!B18</f>
        <v>0</v>
      </c>
      <c r="C24" s="83">
        <f>'10 wk Combined AVG'!J18</f>
        <v>0</v>
      </c>
      <c r="D24" s="83"/>
      <c r="E24" s="15"/>
      <c r="F24" s="15">
        <f>('10 wk Combined AVG'!H18+'10 wk Combined AVG'!I18+'10 wk Combined AVG'!J18)/3</f>
        <v>0</v>
      </c>
      <c r="G24" s="15"/>
      <c r="H24" s="15"/>
      <c r="I24" s="15">
        <f>F24+H24</f>
        <v>0</v>
      </c>
      <c r="J24" s="19"/>
    </row>
    <row r="25" spans="1:10" ht="27">
      <c r="A25" s="60">
        <v>18</v>
      </c>
      <c r="B25" s="55">
        <f>'10 wk Combined AVG'!B19</f>
        <v>0</v>
      </c>
      <c r="C25" s="84">
        <f>'10 wk Combined AVG'!J19</f>
        <v>0</v>
      </c>
      <c r="D25" s="84"/>
      <c r="E25" s="17"/>
      <c r="F25" s="17">
        <f>('10 wk Combined AVG'!H19+'10 wk Combined AVG'!I19+'10 wk Combined AVG'!J19)/3</f>
        <v>0</v>
      </c>
      <c r="G25" s="17"/>
      <c r="H25" s="17"/>
      <c r="I25" s="17">
        <f>F25+H25</f>
        <v>0</v>
      </c>
      <c r="J25" s="45"/>
    </row>
    <row r="26" spans="1:10" ht="27">
      <c r="A26" s="59">
        <v>19</v>
      </c>
      <c r="B26" s="61">
        <v>0</v>
      </c>
      <c r="C26" s="83">
        <f>'10 wk Combined AVG'!J20</f>
        <v>0</v>
      </c>
      <c r="D26" s="83"/>
      <c r="E26" s="15"/>
      <c r="F26" s="15">
        <f>('10 wk Combined AVG'!H20+'10 wk Combined AVG'!I20+'10 wk Combined AVG'!J20)/3</f>
        <v>0</v>
      </c>
      <c r="G26" s="15"/>
      <c r="H26" s="15"/>
      <c r="I26" s="15">
        <f>F26+H26</f>
        <v>0</v>
      </c>
      <c r="J26" s="19"/>
    </row>
    <row r="27" spans="1:10" ht="27">
      <c r="A27" s="60">
        <v>20</v>
      </c>
      <c r="B27" s="55">
        <f>'10 wk Combined AVG'!B21</f>
        <v>0</v>
      </c>
      <c r="C27" s="84">
        <f>'10 wk Combined AVG'!J21</f>
        <v>0</v>
      </c>
      <c r="D27" s="84"/>
      <c r="E27" s="17"/>
      <c r="F27" s="17">
        <f>('10 wk Combined AVG'!H21+'10 wk Combined AVG'!I21+'10 wk Combined AVG'!J21)/3</f>
        <v>0</v>
      </c>
      <c r="G27" s="17"/>
      <c r="H27" s="17"/>
      <c r="I27" s="17">
        <f>F27+H27</f>
        <v>0</v>
      </c>
      <c r="J27" s="45"/>
    </row>
  </sheetData>
  <sheetProtection/>
  <mergeCells count="22">
    <mergeCell ref="C27:D27"/>
    <mergeCell ref="C23:D23"/>
    <mergeCell ref="C24:D24"/>
    <mergeCell ref="C25:D25"/>
    <mergeCell ref="C26:D26"/>
    <mergeCell ref="C9:D9"/>
    <mergeCell ref="C10:D10"/>
    <mergeCell ref="C15:D15"/>
    <mergeCell ref="C11:D11"/>
    <mergeCell ref="C12:D12"/>
    <mergeCell ref="C21:D21"/>
    <mergeCell ref="C22:D22"/>
    <mergeCell ref="C16:D16"/>
    <mergeCell ref="C17:D17"/>
    <mergeCell ref="C18:D18"/>
    <mergeCell ref="C19:D19"/>
    <mergeCell ref="C7:D7"/>
    <mergeCell ref="C8:D8"/>
    <mergeCell ref="C13:D13"/>
    <mergeCell ref="C14:D14"/>
    <mergeCell ref="E7:F7"/>
    <mergeCell ref="C20:D20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Badgerland Archery</dc:creator>
  <cp:keywords/>
  <dc:description/>
  <cp:lastModifiedBy>Aaaron Weiss</cp:lastModifiedBy>
  <cp:lastPrinted>2017-02-13T16:41:06Z</cp:lastPrinted>
  <dcterms:created xsi:type="dcterms:W3CDTF">2009-01-20T17:17:01Z</dcterms:created>
  <dcterms:modified xsi:type="dcterms:W3CDTF">2017-04-17T14:17:34Z</dcterms:modified>
  <cp:category/>
  <cp:version/>
  <cp:contentType/>
  <cp:contentStatus/>
</cp:coreProperties>
</file>